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latsabidze\Desktop\ახალი საიტისთვის\2025\"/>
    </mc:Choice>
  </mc:AlternateContent>
  <bookViews>
    <workbookView xWindow="0" yWindow="0" windowWidth="28800" windowHeight="12000" tabRatio="661" activeTab="10"/>
  </bookViews>
  <sheets>
    <sheet name="2015 GEO" sheetId="13" r:id="rId1"/>
    <sheet name="2016 GEO" sheetId="12" r:id="rId2"/>
    <sheet name="2017 GEO" sheetId="11" r:id="rId3"/>
    <sheet name="2018 GEO" sheetId="10" r:id="rId4"/>
    <sheet name="2019 GEO" sheetId="9" r:id="rId5"/>
    <sheet name="2020 GEO" sheetId="7" r:id="rId6"/>
    <sheet name="2021 GEO" sheetId="8" r:id="rId7"/>
    <sheet name="2022 GEO" sheetId="16" r:id="rId8"/>
    <sheet name="2023 GEO" sheetId="15" r:id="rId9"/>
    <sheet name="2024 GEO" sheetId="17" r:id="rId10"/>
    <sheet name="2025 GEO" sheetId="18" r:id="rId11"/>
  </sheets>
  <definedNames>
    <definedName name="_xlnm._FilterDatabase" localSheetId="7" hidden="1">'2022 GEO'!$C$3:$O$3</definedName>
    <definedName name="_xlnm._FilterDatabase" localSheetId="8" hidden="1">'2023 GEO'!$C$3:$O$3</definedName>
    <definedName name="_xlnm._FilterDatabase" localSheetId="9" hidden="1">'2024 GEO'!$C$3:$O$3</definedName>
    <definedName name="_xlnm._FilterDatabase" localSheetId="10" hidden="1">'2025 GEO'!$C$3:$O$3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50" i="18" l="1"/>
  <c r="F150" i="18"/>
  <c r="G150" i="18"/>
  <c r="H150" i="18"/>
  <c r="I150" i="18"/>
  <c r="J150" i="18"/>
  <c r="K150" i="18"/>
  <c r="L150" i="18"/>
  <c r="M150" i="18"/>
  <c r="N150" i="18"/>
  <c r="E22" i="18"/>
  <c r="F22" i="18"/>
  <c r="G22" i="18"/>
  <c r="H22" i="18"/>
  <c r="I22" i="18"/>
  <c r="J22" i="18"/>
  <c r="K22" i="18"/>
  <c r="L22" i="18"/>
  <c r="M22" i="18"/>
  <c r="N22" i="18"/>
  <c r="D22" i="18"/>
  <c r="D150" i="18" l="1"/>
  <c r="C150" i="18"/>
  <c r="E43" i="18" l="1"/>
  <c r="F43" i="18"/>
  <c r="G43" i="18"/>
  <c r="H43" i="18"/>
  <c r="I43" i="18"/>
  <c r="J43" i="18"/>
  <c r="K43" i="18"/>
  <c r="L43" i="18"/>
  <c r="M43" i="18"/>
  <c r="N43" i="18"/>
  <c r="D43" i="18"/>
  <c r="C43" i="18"/>
  <c r="C22" i="18"/>
  <c r="O234" i="18" l="1"/>
  <c r="O233" i="18"/>
  <c r="O232" i="18"/>
  <c r="N231" i="18"/>
  <c r="M231" i="18"/>
  <c r="L231" i="18"/>
  <c r="K231" i="18"/>
  <c r="J231" i="18"/>
  <c r="I231" i="18"/>
  <c r="H231" i="18"/>
  <c r="G231" i="18"/>
  <c r="F231" i="18"/>
  <c r="E231" i="18"/>
  <c r="D231" i="18"/>
  <c r="C231" i="18"/>
  <c r="O227" i="18"/>
  <c r="O226" i="18"/>
  <c r="N225" i="18"/>
  <c r="M225" i="18"/>
  <c r="L225" i="18"/>
  <c r="K225" i="18"/>
  <c r="K222" i="18" s="1"/>
  <c r="J225" i="18"/>
  <c r="J222" i="18" s="1"/>
  <c r="I225" i="18"/>
  <c r="H225" i="18"/>
  <c r="G225" i="18"/>
  <c r="F225" i="18"/>
  <c r="E225" i="18"/>
  <c r="D225" i="18"/>
  <c r="C225" i="18"/>
  <c r="O224" i="18"/>
  <c r="N223" i="18"/>
  <c r="M223" i="18"/>
  <c r="L223" i="18"/>
  <c r="K223" i="18"/>
  <c r="J223" i="18"/>
  <c r="I223" i="18"/>
  <c r="H223" i="18"/>
  <c r="G223" i="18"/>
  <c r="F223" i="18"/>
  <c r="E223" i="18"/>
  <c r="D223" i="18"/>
  <c r="C223" i="18"/>
  <c r="O221" i="18"/>
  <c r="O220" i="18"/>
  <c r="O219" i="18"/>
  <c r="O218" i="18"/>
  <c r="N217" i="18"/>
  <c r="M217" i="18"/>
  <c r="L217" i="18"/>
  <c r="K217" i="18"/>
  <c r="J217" i="18"/>
  <c r="I217" i="18"/>
  <c r="H217" i="18"/>
  <c r="G217" i="18"/>
  <c r="F217" i="18"/>
  <c r="E217" i="18"/>
  <c r="D217" i="18"/>
  <c r="C217" i="18"/>
  <c r="O216" i="18"/>
  <c r="O215" i="18"/>
  <c r="O214" i="18"/>
  <c r="O213" i="18"/>
  <c r="O212" i="18"/>
  <c r="O211" i="18"/>
  <c r="O210" i="18"/>
  <c r="O209" i="18"/>
  <c r="O208" i="18"/>
  <c r="O207" i="18"/>
  <c r="O206" i="18"/>
  <c r="O205" i="18"/>
  <c r="O204" i="18"/>
  <c r="O203" i="18"/>
  <c r="O202" i="18"/>
  <c r="O201" i="18"/>
  <c r="O200" i="18"/>
  <c r="O199" i="18"/>
  <c r="O198" i="18"/>
  <c r="O197" i="18"/>
  <c r="O196" i="18"/>
  <c r="O195" i="18"/>
  <c r="O194" i="18"/>
  <c r="O193" i="18"/>
  <c r="O192" i="18"/>
  <c r="O191" i="18"/>
  <c r="O190" i="18"/>
  <c r="O189" i="18"/>
  <c r="O188" i="18"/>
  <c r="O187" i="18"/>
  <c r="O186" i="18"/>
  <c r="O185" i="18"/>
  <c r="O184" i="18"/>
  <c r="O183" i="18"/>
  <c r="O182" i="18"/>
  <c r="O181" i="18"/>
  <c r="O180" i="18"/>
  <c r="O179" i="18"/>
  <c r="O178" i="18"/>
  <c r="O177" i="18"/>
  <c r="O176" i="18"/>
  <c r="O175" i="18"/>
  <c r="O174" i="18"/>
  <c r="O173" i="18"/>
  <c r="O172" i="18"/>
  <c r="O171" i="18"/>
  <c r="O170" i="18"/>
  <c r="O169" i="18"/>
  <c r="O168" i="18"/>
  <c r="O167" i="18"/>
  <c r="O166" i="18"/>
  <c r="O165" i="18"/>
  <c r="O164" i="18"/>
  <c r="O163" i="18"/>
  <c r="O162" i="18"/>
  <c r="O161" i="18"/>
  <c r="O160" i="18"/>
  <c r="O159" i="18"/>
  <c r="O158" i="18"/>
  <c r="O157" i="18"/>
  <c r="O156" i="18"/>
  <c r="O155" i="18"/>
  <c r="O154" i="18"/>
  <c r="O153" i="18"/>
  <c r="O152" i="18"/>
  <c r="O151" i="18"/>
  <c r="O149" i="18"/>
  <c r="N148" i="18"/>
  <c r="M148" i="18"/>
  <c r="L148" i="18"/>
  <c r="K148" i="18"/>
  <c r="J148" i="18"/>
  <c r="I148" i="18"/>
  <c r="H148" i="18"/>
  <c r="G148" i="18"/>
  <c r="F148" i="18"/>
  <c r="E148" i="18"/>
  <c r="D148" i="18"/>
  <c r="C148" i="18"/>
  <c r="O147" i="18"/>
  <c r="O146" i="18"/>
  <c r="N145" i="18"/>
  <c r="M145" i="18"/>
  <c r="L145" i="18"/>
  <c r="K145" i="18"/>
  <c r="J145" i="18"/>
  <c r="I145" i="18"/>
  <c r="H145" i="18"/>
  <c r="G145" i="18"/>
  <c r="F145" i="18"/>
  <c r="E145" i="18"/>
  <c r="D145" i="18"/>
  <c r="C145" i="18"/>
  <c r="O144" i="18"/>
  <c r="O143" i="18"/>
  <c r="N142" i="18"/>
  <c r="M142" i="18"/>
  <c r="L142" i="18"/>
  <c r="K142" i="18"/>
  <c r="J142" i="18"/>
  <c r="I142" i="18"/>
  <c r="H142" i="18"/>
  <c r="G142" i="18"/>
  <c r="F142" i="18"/>
  <c r="E142" i="18"/>
  <c r="D142" i="18"/>
  <c r="C142" i="18"/>
  <c r="C141" i="18" s="1"/>
  <c r="O140" i="18"/>
  <c r="O134" i="18"/>
  <c r="O133" i="18"/>
  <c r="O132" i="18"/>
  <c r="O131" i="18"/>
  <c r="O130" i="18"/>
  <c r="N129" i="18"/>
  <c r="M129" i="18"/>
  <c r="L129" i="18"/>
  <c r="K129" i="18"/>
  <c r="J129" i="18"/>
  <c r="I129" i="18"/>
  <c r="H129" i="18"/>
  <c r="G129" i="18"/>
  <c r="F129" i="18"/>
  <c r="E129" i="18"/>
  <c r="D129" i="18"/>
  <c r="C129" i="18"/>
  <c r="O128" i="18"/>
  <c r="O127" i="18"/>
  <c r="O126" i="18"/>
  <c r="O125" i="18"/>
  <c r="O124" i="18"/>
  <c r="O123" i="18"/>
  <c r="O122" i="18"/>
  <c r="O121" i="18"/>
  <c r="O120" i="18"/>
  <c r="O119" i="18"/>
  <c r="O118" i="18"/>
  <c r="O117" i="18"/>
  <c r="O116" i="18"/>
  <c r="O115" i="18"/>
  <c r="O114" i="18"/>
  <c r="O113" i="18"/>
  <c r="O112" i="18"/>
  <c r="O111" i="18"/>
  <c r="O110" i="18"/>
  <c r="O109" i="18"/>
  <c r="O108" i="18"/>
  <c r="O107" i="18"/>
  <c r="O106" i="18"/>
  <c r="O105" i="18"/>
  <c r="O104" i="18"/>
  <c r="O103" i="18"/>
  <c r="O102" i="18"/>
  <c r="O101" i="18"/>
  <c r="O100" i="18"/>
  <c r="O99" i="18"/>
  <c r="O98" i="18"/>
  <c r="O97" i="18"/>
  <c r="O96" i="18"/>
  <c r="O95" i="18"/>
  <c r="O94" i="18"/>
  <c r="O93" i="18"/>
  <c r="O92" i="18"/>
  <c r="O91" i="18"/>
  <c r="O90" i="18"/>
  <c r="O89" i="18"/>
  <c r="O88" i="18"/>
  <c r="O87" i="18"/>
  <c r="O86" i="18"/>
  <c r="O85" i="18"/>
  <c r="O84" i="18"/>
  <c r="O83" i="18"/>
  <c r="O82" i="18"/>
  <c r="O81" i="18"/>
  <c r="O80" i="18"/>
  <c r="O79" i="18"/>
  <c r="O78" i="18"/>
  <c r="O77" i="18"/>
  <c r="O76" i="18"/>
  <c r="O75" i="18"/>
  <c r="O74" i="18"/>
  <c r="O73" i="18"/>
  <c r="O72" i="18"/>
  <c r="O71" i="18"/>
  <c r="O70" i="18"/>
  <c r="O69" i="18"/>
  <c r="O68" i="18"/>
  <c r="O67" i="18"/>
  <c r="O66" i="18"/>
  <c r="O65" i="18"/>
  <c r="O64" i="18"/>
  <c r="O63" i="18"/>
  <c r="O62" i="18"/>
  <c r="O61" i="18"/>
  <c r="O60" i="18"/>
  <c r="O59" i="18"/>
  <c r="O58" i="18"/>
  <c r="O57" i="18"/>
  <c r="O56" i="18"/>
  <c r="O55" i="18"/>
  <c r="O54" i="18"/>
  <c r="O53" i="18"/>
  <c r="O52" i="18"/>
  <c r="O51" i="18"/>
  <c r="O50" i="18"/>
  <c r="O49" i="18"/>
  <c r="O48" i="18"/>
  <c r="O47" i="18"/>
  <c r="O46" i="18"/>
  <c r="O45" i="18"/>
  <c r="O44" i="18"/>
  <c r="O40" i="18"/>
  <c r="O39" i="18"/>
  <c r="O38" i="18"/>
  <c r="O37" i="18"/>
  <c r="O36" i="18"/>
  <c r="O35" i="18"/>
  <c r="O34" i="18"/>
  <c r="O33" i="18"/>
  <c r="O32" i="18"/>
  <c r="O31" i="18"/>
  <c r="O30" i="18"/>
  <c r="O29" i="18"/>
  <c r="O28" i="18"/>
  <c r="O27" i="18"/>
  <c r="O26" i="18"/>
  <c r="O25" i="18"/>
  <c r="O24" i="18"/>
  <c r="O23" i="18"/>
  <c r="O21" i="18"/>
  <c r="O20" i="18"/>
  <c r="O19" i="18"/>
  <c r="O18" i="18"/>
  <c r="O17" i="18"/>
  <c r="O16" i="18"/>
  <c r="O15" i="18"/>
  <c r="N14" i="18"/>
  <c r="M14" i="18"/>
  <c r="L14" i="18"/>
  <c r="K14" i="18"/>
  <c r="K13" i="18" s="1"/>
  <c r="J14" i="18"/>
  <c r="I14" i="18"/>
  <c r="H14" i="18"/>
  <c r="G14" i="18"/>
  <c r="G13" i="18" s="1"/>
  <c r="F14" i="18"/>
  <c r="F13" i="18" s="1"/>
  <c r="E14" i="18"/>
  <c r="D14" i="18"/>
  <c r="D13" i="18" s="1"/>
  <c r="C14" i="18"/>
  <c r="N13" i="18"/>
  <c r="O12" i="18"/>
  <c r="N11" i="18"/>
  <c r="M11" i="18"/>
  <c r="L11" i="18"/>
  <c r="K11" i="18"/>
  <c r="J11" i="18"/>
  <c r="I11" i="18"/>
  <c r="H11" i="18"/>
  <c r="G11" i="18"/>
  <c r="F11" i="18"/>
  <c r="E11" i="18"/>
  <c r="D11" i="18"/>
  <c r="C11" i="18"/>
  <c r="O10" i="18"/>
  <c r="O9" i="18"/>
  <c r="O8" i="18"/>
  <c r="O7" i="18"/>
  <c r="O6" i="18"/>
  <c r="N5" i="18"/>
  <c r="M5" i="18"/>
  <c r="L5" i="18"/>
  <c r="K5" i="18"/>
  <c r="J5" i="18"/>
  <c r="I5" i="18"/>
  <c r="H5" i="18"/>
  <c r="G5" i="18"/>
  <c r="F5" i="18"/>
  <c r="E5" i="18"/>
  <c r="D5" i="18"/>
  <c r="C5" i="18"/>
  <c r="L2" i="18"/>
  <c r="D141" i="18" l="1"/>
  <c r="D139" i="18" s="1"/>
  <c r="C222" i="18"/>
  <c r="C139" i="18" s="1"/>
  <c r="K141" i="18"/>
  <c r="K139" i="18" s="1"/>
  <c r="K4" i="18"/>
  <c r="K135" i="18" s="1"/>
  <c r="K137" i="18" s="1"/>
  <c r="M141" i="18"/>
  <c r="O145" i="18"/>
  <c r="N4" i="18"/>
  <c r="N135" i="18" s="1"/>
  <c r="F141" i="18"/>
  <c r="F139" i="18" s="1"/>
  <c r="N141" i="18"/>
  <c r="H141" i="18"/>
  <c r="D222" i="18"/>
  <c r="L222" i="18"/>
  <c r="G222" i="18"/>
  <c r="L141" i="18"/>
  <c r="E222" i="18"/>
  <c r="M222" i="18"/>
  <c r="F222" i="18"/>
  <c r="N222" i="18"/>
  <c r="C13" i="18"/>
  <c r="C4" i="18" s="1"/>
  <c r="C135" i="18" s="1"/>
  <c r="O5" i="18"/>
  <c r="O231" i="18"/>
  <c r="H222" i="18"/>
  <c r="I222" i="18"/>
  <c r="O223" i="18"/>
  <c r="O217" i="18"/>
  <c r="O150" i="18"/>
  <c r="O148" i="18"/>
  <c r="J141" i="18"/>
  <c r="J139" i="18" s="1"/>
  <c r="G141" i="18"/>
  <c r="G139" i="18" s="1"/>
  <c r="E141" i="18"/>
  <c r="I141" i="18"/>
  <c r="I139" i="18" s="1"/>
  <c r="O129" i="18"/>
  <c r="L13" i="18"/>
  <c r="L4" i="18" s="1"/>
  <c r="L135" i="18" s="1"/>
  <c r="E13" i="18"/>
  <c r="E4" i="18" s="1"/>
  <c r="E135" i="18" s="1"/>
  <c r="M13" i="18"/>
  <c r="M4" i="18" s="1"/>
  <c r="M135" i="18" s="1"/>
  <c r="O43" i="18"/>
  <c r="I13" i="18"/>
  <c r="I4" i="18" s="1"/>
  <c r="I135" i="18" s="1"/>
  <c r="G4" i="18"/>
  <c r="G135" i="18" s="1"/>
  <c r="H13" i="18"/>
  <c r="O22" i="18"/>
  <c r="J13" i="18"/>
  <c r="J4" i="18" s="1"/>
  <c r="J135" i="18" s="1"/>
  <c r="O14" i="18"/>
  <c r="O11" i="18"/>
  <c r="D4" i="18"/>
  <c r="D135" i="18" s="1"/>
  <c r="O142" i="18"/>
  <c r="F4" i="18"/>
  <c r="F135" i="18" s="1"/>
  <c r="O225" i="18"/>
  <c r="N42" i="17"/>
  <c r="E139" i="18" l="1"/>
  <c r="L139" i="18"/>
  <c r="M139" i="18"/>
  <c r="H139" i="18"/>
  <c r="N139" i="18"/>
  <c r="N137" i="18" s="1"/>
  <c r="O222" i="18"/>
  <c r="D137" i="18"/>
  <c r="F137" i="18"/>
  <c r="E137" i="18"/>
  <c r="O13" i="18"/>
  <c r="M137" i="18"/>
  <c r="L137" i="18"/>
  <c r="J137" i="18"/>
  <c r="O141" i="18"/>
  <c r="G137" i="18"/>
  <c r="H4" i="18"/>
  <c r="H135" i="18" s="1"/>
  <c r="C137" i="18"/>
  <c r="M144" i="17"/>
  <c r="M140" i="17" s="1"/>
  <c r="M138" i="17" s="1"/>
  <c r="M141" i="17"/>
  <c r="M42" i="17"/>
  <c r="H137" i="18" l="1"/>
  <c r="O139" i="18"/>
  <c r="I137" i="18"/>
  <c r="O135" i="18"/>
  <c r="O4" i="18"/>
  <c r="O125" i="17"/>
  <c r="O126" i="17"/>
  <c r="L42" i="17" l="1"/>
  <c r="L11" i="17"/>
  <c r="L149" i="17" l="1"/>
  <c r="M149" i="17"/>
  <c r="N149" i="17"/>
  <c r="K149" i="17"/>
  <c r="O218" i="17"/>
  <c r="O219" i="17"/>
  <c r="K42" i="17"/>
  <c r="J138" i="17" l="1"/>
  <c r="J140" i="17"/>
  <c r="J221" i="17" l="1"/>
  <c r="J149" i="17"/>
  <c r="I140" i="17" l="1"/>
  <c r="I138" i="17" s="1"/>
  <c r="I149" i="17" l="1"/>
  <c r="O148" i="17"/>
  <c r="I11" i="17"/>
  <c r="H138" i="17" l="1"/>
  <c r="H140" i="17"/>
  <c r="H149" i="17" l="1"/>
  <c r="I42" i="17"/>
  <c r="J42" i="17"/>
  <c r="H42" i="17"/>
  <c r="G22" i="17"/>
  <c r="H22" i="17"/>
  <c r="I22" i="17"/>
  <c r="J22" i="17"/>
  <c r="K22" i="17"/>
  <c r="L22" i="17"/>
  <c r="M22" i="17"/>
  <c r="N22" i="17"/>
  <c r="F22" i="17"/>
  <c r="H11" i="17"/>
  <c r="G138" i="17" l="1"/>
  <c r="G140" i="17"/>
  <c r="G149" i="17" l="1"/>
  <c r="G42" i="17"/>
  <c r="G11" i="17"/>
  <c r="F138" i="17" l="1"/>
  <c r="F42" i="17" l="1"/>
  <c r="F140" i="17"/>
  <c r="O216" i="17" l="1"/>
  <c r="O217" i="17"/>
  <c r="F149" i="17" l="1"/>
  <c r="F11" i="17"/>
  <c r="E138" i="17" l="1"/>
  <c r="E140" i="17"/>
  <c r="E149" i="17" l="1"/>
  <c r="O215" i="17"/>
  <c r="D147" i="17"/>
  <c r="E147" i="17"/>
  <c r="F147" i="17"/>
  <c r="G147" i="17"/>
  <c r="H147" i="17"/>
  <c r="I147" i="17"/>
  <c r="J147" i="17"/>
  <c r="K147" i="17"/>
  <c r="L147" i="17"/>
  <c r="M147" i="17"/>
  <c r="N147" i="17"/>
  <c r="C147" i="17"/>
  <c r="E42" i="17"/>
  <c r="E128" i="17"/>
  <c r="O147" i="17" l="1"/>
  <c r="D149" i="17"/>
  <c r="O213" i="17"/>
  <c r="O214" i="17"/>
  <c r="D42" i="17"/>
  <c r="D11" i="17"/>
  <c r="C149" i="17" l="1"/>
  <c r="C42" i="17"/>
  <c r="O238" i="17"/>
  <c r="O237" i="17"/>
  <c r="O236" i="17"/>
  <c r="N235" i="17"/>
  <c r="M235" i="17"/>
  <c r="L235" i="17"/>
  <c r="K235" i="17"/>
  <c r="J235" i="17"/>
  <c r="I235" i="17"/>
  <c r="H235" i="17"/>
  <c r="G235" i="17"/>
  <c r="F235" i="17"/>
  <c r="E235" i="17"/>
  <c r="D235" i="17"/>
  <c r="C235" i="17"/>
  <c r="O231" i="17"/>
  <c r="O230" i="17"/>
  <c r="N229" i="17"/>
  <c r="M229" i="17"/>
  <c r="L229" i="17"/>
  <c r="L226" i="17" s="1"/>
  <c r="K229" i="17"/>
  <c r="K226" i="17" s="1"/>
  <c r="J229" i="17"/>
  <c r="J226" i="17" s="1"/>
  <c r="I229" i="17"/>
  <c r="H229" i="17"/>
  <c r="G229" i="17"/>
  <c r="F229" i="17"/>
  <c r="E229" i="17"/>
  <c r="D229" i="17"/>
  <c r="C229" i="17"/>
  <c r="C226" i="17" s="1"/>
  <c r="O228" i="17"/>
  <c r="N227" i="17"/>
  <c r="M227" i="17"/>
  <c r="M226" i="17" s="1"/>
  <c r="L227" i="17"/>
  <c r="K227" i="17"/>
  <c r="J227" i="17"/>
  <c r="I227" i="17"/>
  <c r="H227" i="17"/>
  <c r="G227" i="17"/>
  <c r="F227" i="17"/>
  <c r="E227" i="17"/>
  <c r="D227" i="17"/>
  <c r="C227" i="17"/>
  <c r="D226" i="17"/>
  <c r="O225" i="17"/>
  <c r="O224" i="17"/>
  <c r="O223" i="17"/>
  <c r="O222" i="17"/>
  <c r="N221" i="17"/>
  <c r="M221" i="17"/>
  <c r="L221" i="17"/>
  <c r="K221" i="17"/>
  <c r="I221" i="17"/>
  <c r="H221" i="17"/>
  <c r="G221" i="17"/>
  <c r="F221" i="17"/>
  <c r="E221" i="17"/>
  <c r="D221" i="17"/>
  <c r="C221" i="17"/>
  <c r="O220" i="17"/>
  <c r="O212" i="17"/>
  <c r="O211" i="17"/>
  <c r="O210" i="17"/>
  <c r="O209" i="17"/>
  <c r="O208" i="17"/>
  <c r="O207" i="17"/>
  <c r="O206" i="17"/>
  <c r="O205" i="17"/>
  <c r="O204" i="17"/>
  <c r="O203" i="17"/>
  <c r="O202" i="17"/>
  <c r="O201" i="17"/>
  <c r="O200" i="17"/>
  <c r="O199" i="17"/>
  <c r="O198" i="17"/>
  <c r="O197" i="17"/>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6" i="17"/>
  <c r="O145" i="17"/>
  <c r="N144" i="17"/>
  <c r="L144" i="17"/>
  <c r="K144" i="17"/>
  <c r="J144" i="17"/>
  <c r="I144" i="17"/>
  <c r="H144" i="17"/>
  <c r="G144" i="17"/>
  <c r="F144" i="17"/>
  <c r="E144" i="17"/>
  <c r="D144" i="17"/>
  <c r="C144" i="17"/>
  <c r="O143" i="17"/>
  <c r="O142" i="17"/>
  <c r="N141" i="17"/>
  <c r="L141" i="17"/>
  <c r="L140" i="17" s="1"/>
  <c r="K141" i="17"/>
  <c r="J141" i="17"/>
  <c r="I141" i="17"/>
  <c r="H141" i="17"/>
  <c r="G141" i="17"/>
  <c r="F141" i="17"/>
  <c r="E141" i="17"/>
  <c r="D141" i="17"/>
  <c r="C141" i="17"/>
  <c r="O139" i="17"/>
  <c r="O133" i="17"/>
  <c r="O132" i="17"/>
  <c r="O131" i="17"/>
  <c r="O130" i="17"/>
  <c r="O129" i="17"/>
  <c r="N128" i="17"/>
  <c r="M128" i="17"/>
  <c r="L128" i="17"/>
  <c r="K128" i="17"/>
  <c r="J128" i="17"/>
  <c r="I128" i="17"/>
  <c r="H128" i="17"/>
  <c r="G128" i="17"/>
  <c r="F128" i="17"/>
  <c r="D128" i="17"/>
  <c r="C128" i="17"/>
  <c r="O127"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0" i="17"/>
  <c r="O39" i="17"/>
  <c r="O38" i="17"/>
  <c r="O37" i="17"/>
  <c r="O36" i="17"/>
  <c r="O35" i="17"/>
  <c r="O34" i="17"/>
  <c r="O33" i="17"/>
  <c r="O32" i="17"/>
  <c r="O31" i="17"/>
  <c r="O30" i="17"/>
  <c r="O29" i="17"/>
  <c r="O28" i="17"/>
  <c r="O27" i="17"/>
  <c r="O26" i="17"/>
  <c r="O25" i="17"/>
  <c r="O24" i="17"/>
  <c r="O23" i="17"/>
  <c r="E22" i="17"/>
  <c r="D22" i="17"/>
  <c r="C22" i="17"/>
  <c r="O21" i="17"/>
  <c r="O20" i="17"/>
  <c r="O19" i="17"/>
  <c r="O18" i="17"/>
  <c r="O17" i="17"/>
  <c r="O16" i="17"/>
  <c r="O15" i="17"/>
  <c r="N14" i="17"/>
  <c r="N13" i="17" s="1"/>
  <c r="M14" i="17"/>
  <c r="M13" i="17" s="1"/>
  <c r="L14" i="17"/>
  <c r="K14" i="17"/>
  <c r="J14" i="17"/>
  <c r="I14" i="17"/>
  <c r="H14" i="17"/>
  <c r="G14" i="17"/>
  <c r="F14" i="17"/>
  <c r="F13" i="17" s="1"/>
  <c r="E14" i="17"/>
  <c r="D14" i="17"/>
  <c r="C14" i="17"/>
  <c r="O12" i="17"/>
  <c r="N11" i="17"/>
  <c r="M11" i="17"/>
  <c r="K11" i="17"/>
  <c r="J11" i="17"/>
  <c r="E11" i="17"/>
  <c r="C11" i="17"/>
  <c r="O10" i="17"/>
  <c r="O9" i="17"/>
  <c r="O8" i="17"/>
  <c r="O7" i="17"/>
  <c r="O6" i="17"/>
  <c r="N5" i="17"/>
  <c r="M5" i="17"/>
  <c r="L5" i="17"/>
  <c r="K5" i="17"/>
  <c r="J5" i="17"/>
  <c r="I5" i="17"/>
  <c r="H5" i="17"/>
  <c r="G5" i="17"/>
  <c r="F5" i="17"/>
  <c r="E5" i="17"/>
  <c r="D5" i="17"/>
  <c r="C5" i="17"/>
  <c r="L2" i="17"/>
  <c r="N226" i="17" l="1"/>
  <c r="N140" i="17"/>
  <c r="N138" i="17" s="1"/>
  <c r="N136" i="17" s="1"/>
  <c r="M136" i="17"/>
  <c r="L138" i="17"/>
  <c r="K140" i="17"/>
  <c r="K138" i="17" s="1"/>
  <c r="O227" i="17"/>
  <c r="L13" i="17"/>
  <c r="L4" i="17" s="1"/>
  <c r="L134" i="17" s="1"/>
  <c r="E226" i="17"/>
  <c r="O141" i="17"/>
  <c r="J13" i="17"/>
  <c r="J4" i="17" s="1"/>
  <c r="J134" i="17" s="1"/>
  <c r="J136" i="17" s="1"/>
  <c r="E13" i="17"/>
  <c r="E4" i="17" s="1"/>
  <c r="E134" i="17" s="1"/>
  <c r="O221" i="17"/>
  <c r="O235" i="17"/>
  <c r="G226" i="17"/>
  <c r="I226" i="17"/>
  <c r="H226" i="17"/>
  <c r="O229" i="17"/>
  <c r="O149" i="17"/>
  <c r="D140" i="17"/>
  <c r="D138" i="17" s="1"/>
  <c r="O144" i="17"/>
  <c r="O128" i="17"/>
  <c r="O42" i="17"/>
  <c r="M4" i="17"/>
  <c r="M134" i="17" s="1"/>
  <c r="I13" i="17"/>
  <c r="I4" i="17" s="1"/>
  <c r="I134" i="17" s="1"/>
  <c r="I136" i="17" s="1"/>
  <c r="K13" i="17"/>
  <c r="K4" i="17" s="1"/>
  <c r="K134" i="17" s="1"/>
  <c r="C13" i="17"/>
  <c r="C4" i="17" s="1"/>
  <c r="G13" i="17"/>
  <c r="G4" i="17" s="1"/>
  <c r="G134" i="17" s="1"/>
  <c r="H13" i="17"/>
  <c r="H4" i="17" s="1"/>
  <c r="H134" i="17" s="1"/>
  <c r="D13" i="17"/>
  <c r="O11" i="17"/>
  <c r="F4" i="17"/>
  <c r="F134" i="17" s="1"/>
  <c r="N4" i="17"/>
  <c r="N134" i="17" s="1"/>
  <c r="O5" i="17"/>
  <c r="O14" i="17"/>
  <c r="F226" i="17"/>
  <c r="O22" i="17"/>
  <c r="C140" i="17"/>
  <c r="N144" i="15"/>
  <c r="N41" i="15"/>
  <c r="L136" i="17" l="1"/>
  <c r="K136" i="17"/>
  <c r="H136" i="17"/>
  <c r="G136" i="17"/>
  <c r="F136" i="17"/>
  <c r="E136" i="17"/>
  <c r="O226" i="17"/>
  <c r="O13" i="17"/>
  <c r="D4" i="17"/>
  <c r="D134" i="17" s="1"/>
  <c r="D136" i="17" s="1"/>
  <c r="C138" i="17"/>
  <c r="O140" i="17"/>
  <c r="C134" i="17"/>
  <c r="C136" i="17" s="1"/>
  <c r="N11" i="15"/>
  <c r="O138" i="17" l="1"/>
  <c r="O134" i="17"/>
  <c r="O4" i="17"/>
  <c r="M144" i="15"/>
  <c r="O207" i="15"/>
  <c r="M41" i="15"/>
  <c r="O123" i="15"/>
  <c r="P139" i="16" l="1"/>
  <c r="E41" i="16" l="1"/>
  <c r="F41" i="16"/>
  <c r="G41" i="16"/>
  <c r="H41" i="16"/>
  <c r="I41" i="16"/>
  <c r="J41" i="16"/>
  <c r="K41" i="16"/>
  <c r="L41" i="16"/>
  <c r="M41" i="16"/>
  <c r="N41" i="16"/>
  <c r="D41" i="16"/>
  <c r="C41" i="16"/>
  <c r="O120" i="16"/>
  <c r="O121" i="16"/>
  <c r="O122" i="16"/>
  <c r="O123" i="16"/>
  <c r="O124" i="16"/>
  <c r="O125" i="16"/>
  <c r="C11" i="16"/>
  <c r="D11" i="16"/>
  <c r="E11" i="16"/>
  <c r="F11" i="16"/>
  <c r="G11" i="16"/>
  <c r="H11" i="16"/>
  <c r="I11" i="16"/>
  <c r="J11" i="16"/>
  <c r="K11" i="16"/>
  <c r="L11" i="16"/>
  <c r="M11" i="16"/>
  <c r="N11" i="16"/>
  <c r="O227" i="16"/>
  <c r="O226" i="16"/>
  <c r="O225" i="16"/>
  <c r="N224" i="16"/>
  <c r="M224" i="16"/>
  <c r="L224" i="16"/>
  <c r="K224" i="16"/>
  <c r="J224" i="16"/>
  <c r="I224" i="16"/>
  <c r="H224" i="16"/>
  <c r="G224" i="16"/>
  <c r="F224" i="16"/>
  <c r="E224" i="16"/>
  <c r="D224" i="16"/>
  <c r="C224" i="16"/>
  <c r="O220" i="16"/>
  <c r="O219" i="16"/>
  <c r="N218" i="16"/>
  <c r="M218" i="16"/>
  <c r="M215" i="16" s="1"/>
  <c r="L218" i="16"/>
  <c r="L215" i="16" s="1"/>
  <c r="K218" i="16"/>
  <c r="J218" i="16"/>
  <c r="I218" i="16"/>
  <c r="H218" i="16"/>
  <c r="H215" i="16" s="1"/>
  <c r="G218" i="16"/>
  <c r="F218" i="16"/>
  <c r="E218" i="16"/>
  <c r="E215" i="16" s="1"/>
  <c r="D218" i="16"/>
  <c r="D215" i="16" s="1"/>
  <c r="C218" i="16"/>
  <c r="O217" i="16"/>
  <c r="N216" i="16"/>
  <c r="N215" i="16" s="1"/>
  <c r="M216" i="16"/>
  <c r="L216" i="16"/>
  <c r="K216" i="16"/>
  <c r="J216" i="16"/>
  <c r="I216" i="16"/>
  <c r="H216" i="16"/>
  <c r="G216" i="16"/>
  <c r="G215" i="16" s="1"/>
  <c r="F216" i="16"/>
  <c r="F215" i="16" s="1"/>
  <c r="E216" i="16"/>
  <c r="D216" i="16"/>
  <c r="C216" i="16"/>
  <c r="O214" i="16"/>
  <c r="O213" i="16"/>
  <c r="O212" i="16"/>
  <c r="O211" i="16"/>
  <c r="N210" i="16"/>
  <c r="M210" i="16"/>
  <c r="L210" i="16"/>
  <c r="K210" i="16"/>
  <c r="J210" i="16"/>
  <c r="I210" i="16"/>
  <c r="H210" i="16"/>
  <c r="G210" i="16"/>
  <c r="F210" i="16"/>
  <c r="E210" i="16"/>
  <c r="D210" i="16"/>
  <c r="C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N146" i="16"/>
  <c r="M146" i="16"/>
  <c r="L146" i="16"/>
  <c r="K146" i="16"/>
  <c r="J146" i="16"/>
  <c r="I146" i="16"/>
  <c r="H146" i="16"/>
  <c r="G146" i="16"/>
  <c r="F146" i="16"/>
  <c r="E146" i="16"/>
  <c r="D146" i="16"/>
  <c r="C146" i="16"/>
  <c r="O145" i="16"/>
  <c r="O144" i="16"/>
  <c r="N143" i="16"/>
  <c r="M143" i="16"/>
  <c r="L143" i="16"/>
  <c r="K143" i="16"/>
  <c r="J143" i="16"/>
  <c r="I143" i="16"/>
  <c r="H143" i="16"/>
  <c r="G143" i="16"/>
  <c r="F143" i="16"/>
  <c r="F139" i="16" s="1"/>
  <c r="E143" i="16"/>
  <c r="D143" i="16"/>
  <c r="D139" i="16" s="1"/>
  <c r="C143" i="16"/>
  <c r="O142" i="16"/>
  <c r="O141" i="16"/>
  <c r="N140" i="16"/>
  <c r="M140" i="16"/>
  <c r="M139" i="16" s="1"/>
  <c r="L140" i="16"/>
  <c r="L139" i="16" s="1"/>
  <c r="K140" i="16"/>
  <c r="J140" i="16"/>
  <c r="I140" i="16"/>
  <c r="H140" i="16"/>
  <c r="H139" i="16" s="1"/>
  <c r="G140" i="16"/>
  <c r="G139" i="16" s="1"/>
  <c r="F140" i="16"/>
  <c r="E140" i="16"/>
  <c r="D140" i="16"/>
  <c r="C140" i="16"/>
  <c r="K139" i="16"/>
  <c r="E139" i="16"/>
  <c r="C139" i="16"/>
  <c r="O138" i="16"/>
  <c r="O132" i="16"/>
  <c r="O131" i="16"/>
  <c r="O130" i="16"/>
  <c r="O129" i="16"/>
  <c r="O128" i="16"/>
  <c r="N127" i="16"/>
  <c r="M127" i="16"/>
  <c r="L127" i="16"/>
  <c r="K127" i="16"/>
  <c r="J127" i="16"/>
  <c r="I127" i="16"/>
  <c r="H127" i="16"/>
  <c r="G127" i="16"/>
  <c r="F127" i="16"/>
  <c r="E127" i="16"/>
  <c r="D127" i="16"/>
  <c r="C127" i="16"/>
  <c r="O126"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83" i="16"/>
  <c r="O82" i="16"/>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0" i="16"/>
  <c r="O39" i="16"/>
  <c r="O38" i="16"/>
  <c r="O37" i="16"/>
  <c r="O36" i="16"/>
  <c r="O35" i="16"/>
  <c r="O34" i="16"/>
  <c r="O33" i="16"/>
  <c r="O32" i="16"/>
  <c r="O31" i="16"/>
  <c r="O30" i="16"/>
  <c r="O29" i="16"/>
  <c r="O28" i="16"/>
  <c r="O27" i="16"/>
  <c r="O26" i="16"/>
  <c r="O25" i="16"/>
  <c r="O24" i="16"/>
  <c r="O23" i="16"/>
  <c r="N22" i="16"/>
  <c r="M22" i="16"/>
  <c r="L22" i="16"/>
  <c r="K22" i="16"/>
  <c r="J22" i="16"/>
  <c r="I22" i="16"/>
  <c r="I13" i="16" s="1"/>
  <c r="H22" i="16"/>
  <c r="G22" i="16"/>
  <c r="F22" i="16"/>
  <c r="E22" i="16"/>
  <c r="D22" i="16"/>
  <c r="C22" i="16"/>
  <c r="O21" i="16"/>
  <c r="O20" i="16"/>
  <c r="O19" i="16"/>
  <c r="O18" i="16"/>
  <c r="O17" i="16"/>
  <c r="O16" i="16"/>
  <c r="O15" i="16"/>
  <c r="N14" i="16"/>
  <c r="M14" i="16"/>
  <c r="L14" i="16"/>
  <c r="K14" i="16"/>
  <c r="J14" i="16"/>
  <c r="I14" i="16"/>
  <c r="H14" i="16"/>
  <c r="G14" i="16"/>
  <c r="F14" i="16"/>
  <c r="E14" i="16"/>
  <c r="D14" i="16"/>
  <c r="C14" i="16"/>
  <c r="O12" i="16"/>
  <c r="O10" i="16"/>
  <c r="O9" i="16"/>
  <c r="O8" i="16"/>
  <c r="O7" i="16"/>
  <c r="O6" i="16"/>
  <c r="N5" i="16"/>
  <c r="M5" i="16"/>
  <c r="L5" i="16"/>
  <c r="K5" i="16"/>
  <c r="J5" i="16"/>
  <c r="I5" i="16"/>
  <c r="H5" i="16"/>
  <c r="G5" i="16"/>
  <c r="F5" i="16"/>
  <c r="E5" i="16"/>
  <c r="D5" i="16"/>
  <c r="C5" i="16"/>
  <c r="L2" i="16"/>
  <c r="C41" i="15"/>
  <c r="C11" i="15"/>
  <c r="D11" i="15"/>
  <c r="E11" i="15"/>
  <c r="F11" i="15"/>
  <c r="G11" i="15"/>
  <c r="H11" i="15"/>
  <c r="I11" i="15"/>
  <c r="J11" i="15"/>
  <c r="K11" i="15"/>
  <c r="L11" i="15"/>
  <c r="I215" i="16" l="1"/>
  <c r="O215" i="16" s="1"/>
  <c r="C215" i="16"/>
  <c r="K215" i="16"/>
  <c r="O210" i="16"/>
  <c r="D137" i="16"/>
  <c r="L137" i="16"/>
  <c r="F137" i="16"/>
  <c r="M137" i="16"/>
  <c r="C13" i="16"/>
  <c r="C4" i="16" s="1"/>
  <c r="C133" i="16" s="1"/>
  <c r="K13" i="16"/>
  <c r="K137" i="16"/>
  <c r="K4" i="16"/>
  <c r="K133" i="16" s="1"/>
  <c r="N139" i="16"/>
  <c r="N137" i="16" s="1"/>
  <c r="O127" i="16"/>
  <c r="O146" i="16"/>
  <c r="H137" i="16"/>
  <c r="O216" i="16"/>
  <c r="E137" i="16"/>
  <c r="J215" i="16"/>
  <c r="I139" i="16"/>
  <c r="O143" i="16"/>
  <c r="J139" i="16"/>
  <c r="O5" i="16"/>
  <c r="J13" i="16"/>
  <c r="J4" i="16" s="1"/>
  <c r="J133" i="16" s="1"/>
  <c r="O140" i="16"/>
  <c r="O224" i="16"/>
  <c r="G13" i="16"/>
  <c r="O41" i="16"/>
  <c r="E13" i="16"/>
  <c r="E4" i="16" s="1"/>
  <c r="E133" i="16" s="1"/>
  <c r="M13" i="16"/>
  <c r="M4" i="16" s="1"/>
  <c r="M133" i="16" s="1"/>
  <c r="D13" i="16"/>
  <c r="D4" i="16" s="1"/>
  <c r="D133" i="16" s="1"/>
  <c r="L13" i="16"/>
  <c r="L4" i="16" s="1"/>
  <c r="L133" i="16" s="1"/>
  <c r="F13" i="16"/>
  <c r="F4" i="16" s="1"/>
  <c r="F133" i="16" s="1"/>
  <c r="N13" i="16"/>
  <c r="N4" i="16" s="1"/>
  <c r="N133" i="16" s="1"/>
  <c r="O22" i="16"/>
  <c r="I4" i="16"/>
  <c r="I133" i="16" s="1"/>
  <c r="O14" i="16"/>
  <c r="H13" i="16"/>
  <c r="H4" i="16" s="1"/>
  <c r="H133" i="16" s="1"/>
  <c r="O11" i="16"/>
  <c r="C137" i="16"/>
  <c r="G137" i="16"/>
  <c r="G4" i="16"/>
  <c r="G133" i="16" s="1"/>
  <c r="O218" i="16"/>
  <c r="E125" i="15"/>
  <c r="F125" i="15"/>
  <c r="G125" i="15"/>
  <c r="H125" i="15"/>
  <c r="I125" i="15"/>
  <c r="J125" i="15"/>
  <c r="K125" i="15"/>
  <c r="L125" i="15"/>
  <c r="M125" i="15"/>
  <c r="N125" i="15"/>
  <c r="D125" i="15"/>
  <c r="C125" i="15"/>
  <c r="O139" i="16" l="1"/>
  <c r="I137" i="16"/>
  <c r="J137" i="16"/>
  <c r="O13" i="16"/>
  <c r="O4" i="16"/>
  <c r="O133" i="16"/>
  <c r="O226" i="15"/>
  <c r="O225" i="15"/>
  <c r="O224" i="15"/>
  <c r="N223" i="15"/>
  <c r="M223" i="15"/>
  <c r="L223" i="15"/>
  <c r="K223" i="15"/>
  <c r="J223" i="15"/>
  <c r="I223" i="15"/>
  <c r="H223" i="15"/>
  <c r="G223" i="15"/>
  <c r="F223" i="15"/>
  <c r="E223" i="15"/>
  <c r="D223" i="15"/>
  <c r="C223" i="15"/>
  <c r="O219" i="15"/>
  <c r="O218" i="15"/>
  <c r="N217" i="15"/>
  <c r="M217" i="15"/>
  <c r="L217" i="15"/>
  <c r="K217" i="15"/>
  <c r="J217" i="15"/>
  <c r="I217" i="15"/>
  <c r="H217" i="15"/>
  <c r="G217" i="15"/>
  <c r="F217" i="15"/>
  <c r="E217" i="15"/>
  <c r="D217" i="15"/>
  <c r="C217" i="15"/>
  <c r="O216" i="15"/>
  <c r="N215" i="15"/>
  <c r="M215" i="15"/>
  <c r="M214" i="15" s="1"/>
  <c r="L215" i="15"/>
  <c r="K215" i="15"/>
  <c r="J215" i="15"/>
  <c r="I215" i="15"/>
  <c r="H215" i="15"/>
  <c r="G215" i="15"/>
  <c r="F215" i="15"/>
  <c r="F214" i="15" s="1"/>
  <c r="E215" i="15"/>
  <c r="E214" i="15" s="1"/>
  <c r="D215" i="15"/>
  <c r="C215" i="15"/>
  <c r="O213" i="15"/>
  <c r="O212" i="15"/>
  <c r="O211" i="15"/>
  <c r="O210" i="15"/>
  <c r="N209" i="15"/>
  <c r="M209" i="15"/>
  <c r="L209" i="15"/>
  <c r="K209" i="15"/>
  <c r="J209" i="15"/>
  <c r="I209" i="15"/>
  <c r="H209" i="15"/>
  <c r="G209" i="15"/>
  <c r="F209" i="15"/>
  <c r="E209" i="15"/>
  <c r="D209" i="15"/>
  <c r="C209" i="15"/>
  <c r="O208" i="15"/>
  <c r="O206" i="15"/>
  <c r="O205" i="15"/>
  <c r="O204" i="15"/>
  <c r="O203" i="15"/>
  <c r="O202" i="15"/>
  <c r="O201" i="15"/>
  <c r="O200" i="15"/>
  <c r="O199" i="15"/>
  <c r="O198" i="15"/>
  <c r="O197" i="15"/>
  <c r="O196" i="15"/>
  <c r="O195" i="15"/>
  <c r="O194" i="15"/>
  <c r="O193" i="15"/>
  <c r="O192" i="15"/>
  <c r="O191" i="15"/>
  <c r="O190" i="15"/>
  <c r="O189" i="15"/>
  <c r="O188" i="15"/>
  <c r="O187" i="15"/>
  <c r="O186" i="15"/>
  <c r="O185" i="15"/>
  <c r="O184" i="15"/>
  <c r="O183" i="15"/>
  <c r="O182" i="15"/>
  <c r="O181" i="15"/>
  <c r="O180" i="15"/>
  <c r="O179" i="15"/>
  <c r="O178" i="15"/>
  <c r="O177" i="15"/>
  <c r="O176" i="15"/>
  <c r="O175" i="15"/>
  <c r="O174" i="15"/>
  <c r="O173" i="15"/>
  <c r="O172" i="15"/>
  <c r="O171" i="15"/>
  <c r="O170" i="15"/>
  <c r="O169" i="15"/>
  <c r="O168" i="15"/>
  <c r="O167" i="15"/>
  <c r="O166" i="15"/>
  <c r="O165" i="15"/>
  <c r="O164" i="15"/>
  <c r="O163" i="15"/>
  <c r="O162" i="15"/>
  <c r="O161" i="15"/>
  <c r="O160" i="15"/>
  <c r="O159" i="15"/>
  <c r="O158" i="15"/>
  <c r="O157" i="15"/>
  <c r="O156" i="15"/>
  <c r="O155" i="15"/>
  <c r="O154" i="15"/>
  <c r="O153" i="15"/>
  <c r="O152" i="15"/>
  <c r="O151" i="15"/>
  <c r="O150" i="15"/>
  <c r="O149" i="15"/>
  <c r="O148" i="15"/>
  <c r="O147" i="15"/>
  <c r="O146" i="15"/>
  <c r="O145" i="15"/>
  <c r="L144" i="15"/>
  <c r="K144" i="15"/>
  <c r="J144" i="15"/>
  <c r="I144" i="15"/>
  <c r="H144" i="15"/>
  <c r="G144" i="15"/>
  <c r="F144" i="15"/>
  <c r="E144" i="15"/>
  <c r="D144" i="15"/>
  <c r="C144" i="15"/>
  <c r="O143" i="15"/>
  <c r="O142" i="15"/>
  <c r="N141" i="15"/>
  <c r="M141" i="15"/>
  <c r="L141" i="15"/>
  <c r="K141" i="15"/>
  <c r="J141" i="15"/>
  <c r="I141" i="15"/>
  <c r="H141" i="15"/>
  <c r="G141" i="15"/>
  <c r="F141" i="15"/>
  <c r="E141" i="15"/>
  <c r="D141" i="15"/>
  <c r="C141" i="15"/>
  <c r="O140" i="15"/>
  <c r="O139" i="15"/>
  <c r="N138" i="15"/>
  <c r="M138" i="15"/>
  <c r="L138" i="15"/>
  <c r="K138" i="15"/>
  <c r="J138" i="15"/>
  <c r="I138" i="15"/>
  <c r="H138" i="15"/>
  <c r="G138" i="15"/>
  <c r="F138" i="15"/>
  <c r="E138" i="15"/>
  <c r="D138" i="15"/>
  <c r="C138" i="15"/>
  <c r="O136" i="15"/>
  <c r="O130" i="15"/>
  <c r="O129" i="15"/>
  <c r="O128" i="15"/>
  <c r="O127" i="15"/>
  <c r="O126" i="15"/>
  <c r="O124" i="15"/>
  <c r="O122" i="15"/>
  <c r="O121" i="15"/>
  <c r="O120" i="15"/>
  <c r="O119" i="15"/>
  <c r="O118" i="15"/>
  <c r="O117" i="15"/>
  <c r="O116" i="15"/>
  <c r="O115" i="15"/>
  <c r="O114" i="15"/>
  <c r="O113" i="15"/>
  <c r="O112" i="15"/>
  <c r="O111" i="15"/>
  <c r="O110" i="15"/>
  <c r="O109" i="15"/>
  <c r="O108" i="15"/>
  <c r="O107" i="15"/>
  <c r="O106" i="15"/>
  <c r="O105" i="15"/>
  <c r="O104" i="15"/>
  <c r="O103" i="15"/>
  <c r="O102" i="15"/>
  <c r="O101" i="15"/>
  <c r="O100" i="15"/>
  <c r="O99" i="15"/>
  <c r="O98" i="15"/>
  <c r="O97" i="15"/>
  <c r="O96" i="15"/>
  <c r="O95" i="15"/>
  <c r="O94" i="15"/>
  <c r="O93" i="15"/>
  <c r="O92" i="15"/>
  <c r="O91" i="15"/>
  <c r="O90" i="15"/>
  <c r="O89" i="15"/>
  <c r="O88" i="15"/>
  <c r="O87" i="15"/>
  <c r="O86" i="15"/>
  <c r="O85" i="15"/>
  <c r="O84" i="15"/>
  <c r="O83" i="15"/>
  <c r="O82" i="15"/>
  <c r="O81" i="15"/>
  <c r="O80" i="15"/>
  <c r="O79" i="15"/>
  <c r="O78" i="15"/>
  <c r="O77" i="15"/>
  <c r="O76" i="15"/>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L41" i="15"/>
  <c r="K41" i="15"/>
  <c r="J41" i="15"/>
  <c r="I41" i="15"/>
  <c r="H41" i="15"/>
  <c r="G41" i="15"/>
  <c r="F41" i="15"/>
  <c r="E41" i="15"/>
  <c r="D41" i="15"/>
  <c r="O40" i="15"/>
  <c r="O39" i="15"/>
  <c r="O38" i="15"/>
  <c r="O37" i="15"/>
  <c r="O36" i="15"/>
  <c r="O35" i="15"/>
  <c r="O34" i="15"/>
  <c r="O33" i="15"/>
  <c r="O32" i="15"/>
  <c r="O31" i="15"/>
  <c r="O30" i="15"/>
  <c r="O29" i="15"/>
  <c r="O28" i="15"/>
  <c r="O27" i="15"/>
  <c r="O26" i="15"/>
  <c r="O25" i="15"/>
  <c r="O24" i="15"/>
  <c r="O23" i="15"/>
  <c r="N22" i="15"/>
  <c r="M22" i="15"/>
  <c r="L22" i="15"/>
  <c r="K22" i="15"/>
  <c r="J22" i="15"/>
  <c r="I22" i="15"/>
  <c r="H22" i="15"/>
  <c r="G22" i="15"/>
  <c r="F22" i="15"/>
  <c r="E22" i="15"/>
  <c r="D22" i="15"/>
  <c r="C22" i="15"/>
  <c r="O21" i="15"/>
  <c r="O20" i="15"/>
  <c r="O19" i="15"/>
  <c r="O18" i="15"/>
  <c r="O17" i="15"/>
  <c r="O16" i="15"/>
  <c r="O15" i="15"/>
  <c r="N14" i="15"/>
  <c r="M14" i="15"/>
  <c r="L14" i="15"/>
  <c r="K14" i="15"/>
  <c r="J14" i="15"/>
  <c r="I14" i="15"/>
  <c r="H14" i="15"/>
  <c r="G14" i="15"/>
  <c r="F14" i="15"/>
  <c r="E14" i="15"/>
  <c r="D14" i="15"/>
  <c r="C14" i="15"/>
  <c r="O12" i="15"/>
  <c r="M11" i="15"/>
  <c r="O10" i="15"/>
  <c r="O9" i="15"/>
  <c r="O8" i="15"/>
  <c r="O7" i="15"/>
  <c r="O6" i="15"/>
  <c r="N5" i="15"/>
  <c r="M5" i="15"/>
  <c r="L5" i="15"/>
  <c r="K5" i="15"/>
  <c r="J5" i="15"/>
  <c r="I5" i="15"/>
  <c r="H5" i="15"/>
  <c r="G5" i="15"/>
  <c r="F5" i="15"/>
  <c r="E5" i="15"/>
  <c r="D5" i="15"/>
  <c r="C5" i="15"/>
  <c r="L2" i="15"/>
  <c r="N214" i="15" l="1"/>
  <c r="O137" i="16"/>
  <c r="J214" i="15"/>
  <c r="K214" i="15"/>
  <c r="G137" i="15"/>
  <c r="H137" i="15"/>
  <c r="N13" i="15"/>
  <c r="N4" i="15" s="1"/>
  <c r="N131" i="15" s="1"/>
  <c r="F137" i="15"/>
  <c r="F135" i="15" s="1"/>
  <c r="N137" i="15"/>
  <c r="N135" i="15" s="1"/>
  <c r="J137" i="15"/>
  <c r="D137" i="15"/>
  <c r="I214" i="15"/>
  <c r="M13" i="15"/>
  <c r="M4" i="15" s="1"/>
  <c r="M131" i="15" s="1"/>
  <c r="O138" i="15"/>
  <c r="K137" i="15"/>
  <c r="H214" i="15"/>
  <c r="G13" i="15"/>
  <c r="G4" i="15" s="1"/>
  <c r="G131" i="15" s="1"/>
  <c r="C214" i="15"/>
  <c r="L137" i="15"/>
  <c r="O144" i="15"/>
  <c r="O125" i="15"/>
  <c r="I13" i="15"/>
  <c r="I4" i="15" s="1"/>
  <c r="I131" i="15" s="1"/>
  <c r="O209" i="15"/>
  <c r="O141" i="15"/>
  <c r="O223" i="15"/>
  <c r="K13" i="15"/>
  <c r="K4" i="15" s="1"/>
  <c r="K131" i="15" s="1"/>
  <c r="E137" i="15"/>
  <c r="E135" i="15" s="1"/>
  <c r="M137" i="15"/>
  <c r="M135" i="15" s="1"/>
  <c r="C137" i="15"/>
  <c r="I137" i="15"/>
  <c r="O217" i="15"/>
  <c r="O215" i="15"/>
  <c r="L214" i="15"/>
  <c r="G214" i="15"/>
  <c r="J13" i="15"/>
  <c r="J4" i="15" s="1"/>
  <c r="J131" i="15" s="1"/>
  <c r="H13" i="15"/>
  <c r="H4" i="15" s="1"/>
  <c r="H131" i="15" s="1"/>
  <c r="D13" i="15"/>
  <c r="D4" i="15" s="1"/>
  <c r="D131" i="15" s="1"/>
  <c r="L13" i="15"/>
  <c r="L4" i="15" s="1"/>
  <c r="L131" i="15" s="1"/>
  <c r="O41" i="15"/>
  <c r="F13" i="15"/>
  <c r="F4" i="15" s="1"/>
  <c r="F131" i="15" s="1"/>
  <c r="O22" i="15"/>
  <c r="E13" i="15"/>
  <c r="E4" i="15" s="1"/>
  <c r="E131" i="15" s="1"/>
  <c r="O14" i="15"/>
  <c r="C13" i="15"/>
  <c r="O5" i="15"/>
  <c r="O11" i="15"/>
  <c r="D214" i="15"/>
  <c r="J135" i="15" l="1"/>
  <c r="K135" i="15"/>
  <c r="G135" i="15"/>
  <c r="H135" i="15"/>
  <c r="L135" i="15"/>
  <c r="O214" i="15"/>
  <c r="I135" i="15"/>
  <c r="C135" i="15"/>
  <c r="D135" i="15"/>
  <c r="O137" i="15"/>
  <c r="Q138" i="15" s="1"/>
  <c r="O13" i="15"/>
  <c r="C4" i="15"/>
  <c r="C131" i="15" s="1"/>
  <c r="O131" i="15" s="1"/>
  <c r="O135" i="15" l="1"/>
  <c r="O4" i="15"/>
  <c r="K2" i="13" l="1"/>
  <c r="H2" i="13"/>
  <c r="K2" i="11"/>
  <c r="H2" i="11"/>
  <c r="N115" i="13"/>
  <c r="M114" i="13"/>
  <c r="N114" i="13" s="1"/>
  <c r="N113" i="13"/>
  <c r="N112" i="13"/>
  <c r="N111" i="13"/>
  <c r="N110" i="13"/>
  <c r="M109" i="13"/>
  <c r="L109" i="13"/>
  <c r="K109" i="13"/>
  <c r="J109" i="13"/>
  <c r="I109" i="13"/>
  <c r="H109" i="13"/>
  <c r="G109" i="13"/>
  <c r="F109" i="13"/>
  <c r="E109" i="13"/>
  <c r="D109" i="13"/>
  <c r="C109" i="13"/>
  <c r="B109" i="13"/>
  <c r="N108" i="13"/>
  <c r="N107" i="13"/>
  <c r="N106" i="13"/>
  <c r="N105" i="13"/>
  <c r="N104" i="13"/>
  <c r="N103" i="13"/>
  <c r="N102" i="13"/>
  <c r="M101" i="13"/>
  <c r="L101" i="13"/>
  <c r="K101" i="13"/>
  <c r="J101" i="13"/>
  <c r="I101" i="13"/>
  <c r="H101" i="13"/>
  <c r="G101" i="13"/>
  <c r="F101" i="13"/>
  <c r="E101" i="13"/>
  <c r="D101" i="13"/>
  <c r="C101" i="13"/>
  <c r="B101" i="13"/>
  <c r="N100" i="13"/>
  <c r="N99" i="13"/>
  <c r="N98" i="13"/>
  <c r="N97" i="13"/>
  <c r="M96" i="13"/>
  <c r="L96" i="13"/>
  <c r="K96" i="13"/>
  <c r="J96" i="13"/>
  <c r="J95" i="13" s="1"/>
  <c r="I96" i="13"/>
  <c r="H96" i="13"/>
  <c r="H95" i="13" s="1"/>
  <c r="G96" i="13"/>
  <c r="G95" i="13" s="1"/>
  <c r="F96" i="13"/>
  <c r="F95" i="13" s="1"/>
  <c r="E96" i="13"/>
  <c r="D96" i="13"/>
  <c r="D95" i="13" s="1"/>
  <c r="C96" i="13"/>
  <c r="B96" i="13"/>
  <c r="N92" i="13"/>
  <c r="N90" i="13"/>
  <c r="N88" i="13"/>
  <c r="M87" i="13"/>
  <c r="N87" i="13" s="1"/>
  <c r="N86" i="13"/>
  <c r="N85" i="13"/>
  <c r="N84" i="13"/>
  <c r="N83" i="13"/>
  <c r="M82" i="13"/>
  <c r="L82" i="13"/>
  <c r="K82" i="13"/>
  <c r="J82" i="13"/>
  <c r="I82" i="13"/>
  <c r="H82" i="13"/>
  <c r="G82" i="13"/>
  <c r="E82" i="13"/>
  <c r="D82" i="13"/>
  <c r="C82" i="13"/>
  <c r="B82" i="13"/>
  <c r="N81" i="13"/>
  <c r="N80" i="13"/>
  <c r="N79" i="13"/>
  <c r="N78" i="13"/>
  <c r="N77" i="13"/>
  <c r="N76" i="13"/>
  <c r="N75" i="13"/>
  <c r="N74" i="13"/>
  <c r="N73" i="13"/>
  <c r="N72" i="13"/>
  <c r="N71" i="13"/>
  <c r="N70" i="13"/>
  <c r="N69" i="13"/>
  <c r="N68" i="13"/>
  <c r="N67" i="13"/>
  <c r="N66" i="13"/>
  <c r="N65" i="13"/>
  <c r="N64" i="13"/>
  <c r="N63" i="13"/>
  <c r="N62" i="13"/>
  <c r="N61" i="13"/>
  <c r="N60" i="13"/>
  <c r="N59" i="13"/>
  <c r="N58" i="13"/>
  <c r="N57" i="13"/>
  <c r="N56" i="13"/>
  <c r="N55" i="13"/>
  <c r="N54" i="13"/>
  <c r="N53" i="13"/>
  <c r="N52" i="13"/>
  <c r="N51" i="13"/>
  <c r="N50" i="13"/>
  <c r="N49" i="13"/>
  <c r="N48" i="13"/>
  <c r="N47" i="13"/>
  <c r="N46" i="13"/>
  <c r="N45" i="13"/>
  <c r="N44" i="13"/>
  <c r="N43" i="13"/>
  <c r="N42" i="13"/>
  <c r="N41" i="13"/>
  <c r="N40" i="13"/>
  <c r="N39" i="13"/>
  <c r="N38" i="13"/>
  <c r="N37" i="13"/>
  <c r="N36" i="13"/>
  <c r="N35" i="13"/>
  <c r="M34" i="13"/>
  <c r="L34" i="13"/>
  <c r="K34" i="13"/>
  <c r="J34" i="13"/>
  <c r="I34" i="13"/>
  <c r="H34" i="13"/>
  <c r="G34" i="13"/>
  <c r="F34" i="13"/>
  <c r="E34" i="13"/>
  <c r="D34" i="13"/>
  <c r="C34" i="13"/>
  <c r="B34" i="13"/>
  <c r="N33" i="13"/>
  <c r="N32" i="13"/>
  <c r="N31" i="13"/>
  <c r="N30" i="13"/>
  <c r="N29" i="13"/>
  <c r="N28" i="13"/>
  <c r="N27" i="13"/>
  <c r="N26" i="13"/>
  <c r="N25" i="13"/>
  <c r="N24" i="13"/>
  <c r="N23" i="13"/>
  <c r="N22" i="13"/>
  <c r="M21" i="13"/>
  <c r="L21" i="13"/>
  <c r="K21" i="13"/>
  <c r="J21" i="13"/>
  <c r="I21" i="13"/>
  <c r="H21" i="13"/>
  <c r="G21" i="13"/>
  <c r="F21" i="13"/>
  <c r="E21" i="13"/>
  <c r="D21" i="13"/>
  <c r="C21" i="13"/>
  <c r="B21" i="13"/>
  <c r="N20" i="13"/>
  <c r="N19" i="13"/>
  <c r="N18" i="13"/>
  <c r="N17" i="13"/>
  <c r="N16" i="13"/>
  <c r="N15" i="13"/>
  <c r="N14" i="13"/>
  <c r="M13" i="13"/>
  <c r="L13" i="13"/>
  <c r="K13" i="13"/>
  <c r="J13" i="13"/>
  <c r="I13" i="13"/>
  <c r="H13" i="13"/>
  <c r="G13" i="13"/>
  <c r="F13" i="13"/>
  <c r="E13" i="13"/>
  <c r="D13" i="13"/>
  <c r="C13" i="13"/>
  <c r="B13" i="13"/>
  <c r="N11" i="13"/>
  <c r="N10" i="13"/>
  <c r="N9" i="13"/>
  <c r="N8" i="13"/>
  <c r="N7" i="13"/>
  <c r="N6" i="13"/>
  <c r="M5" i="13"/>
  <c r="L5" i="13"/>
  <c r="K5" i="13"/>
  <c r="J5" i="13"/>
  <c r="I5" i="13"/>
  <c r="H5" i="13"/>
  <c r="G5" i="13"/>
  <c r="F5" i="13"/>
  <c r="E5" i="13"/>
  <c r="D5" i="13"/>
  <c r="C5" i="13"/>
  <c r="B5" i="13"/>
  <c r="H12" i="13" l="1"/>
  <c r="H4" i="13" s="1"/>
  <c r="H119" i="13" s="1"/>
  <c r="L95" i="13"/>
  <c r="L116" i="13" s="1"/>
  <c r="L118" i="13" s="1"/>
  <c r="G12" i="13"/>
  <c r="G4" i="13" s="1"/>
  <c r="G119" i="13" s="1"/>
  <c r="E12" i="13"/>
  <c r="E4" i="13" s="1"/>
  <c r="E119" i="13" s="1"/>
  <c r="M12" i="13"/>
  <c r="M4" i="13" s="1"/>
  <c r="M119" i="13" s="1"/>
  <c r="N5" i="13"/>
  <c r="N34" i="13"/>
  <c r="G116" i="13"/>
  <c r="G118" i="13" s="1"/>
  <c r="C12" i="13"/>
  <c r="C4" i="13" s="1"/>
  <c r="C119" i="13" s="1"/>
  <c r="K12" i="13"/>
  <c r="K4" i="13" s="1"/>
  <c r="K119" i="13" s="1"/>
  <c r="D12" i="13"/>
  <c r="D4" i="13" s="1"/>
  <c r="D119" i="13" s="1"/>
  <c r="L12" i="13"/>
  <c r="L4" i="13" s="1"/>
  <c r="L119" i="13" s="1"/>
  <c r="I95" i="13"/>
  <c r="I116" i="13" s="1"/>
  <c r="I118" i="13" s="1"/>
  <c r="N96" i="13"/>
  <c r="N101" i="13"/>
  <c r="I12" i="13"/>
  <c r="I4" i="13" s="1"/>
  <c r="I119" i="13" s="1"/>
  <c r="F12" i="13"/>
  <c r="F4" i="13" s="1"/>
  <c r="C95" i="13"/>
  <c r="C116" i="13" s="1"/>
  <c r="C118" i="13" s="1"/>
  <c r="K95" i="13"/>
  <c r="K116" i="13" s="1"/>
  <c r="K118" i="13" s="1"/>
  <c r="H116" i="13"/>
  <c r="H118" i="13" s="1"/>
  <c r="N13" i="13"/>
  <c r="J12" i="13"/>
  <c r="J4" i="13" s="1"/>
  <c r="J119" i="13" s="1"/>
  <c r="E95" i="13"/>
  <c r="E116" i="13" s="1"/>
  <c r="E118" i="13" s="1"/>
  <c r="M95" i="13"/>
  <c r="M116" i="13" s="1"/>
  <c r="M118" i="13" s="1"/>
  <c r="F116" i="13"/>
  <c r="J116" i="13"/>
  <c r="D116" i="13"/>
  <c r="N109" i="13"/>
  <c r="B95" i="13"/>
  <c r="B12" i="13"/>
  <c r="N21" i="13"/>
  <c r="F82" i="13"/>
  <c r="N82" i="13" s="1"/>
  <c r="F119" i="13" l="1"/>
  <c r="N12" i="13"/>
  <c r="B4" i="13"/>
  <c r="N95" i="13"/>
  <c r="B116" i="13"/>
  <c r="N4" i="13" l="1"/>
  <c r="B119" i="13"/>
  <c r="N119" i="13" s="1"/>
  <c r="D118" i="13"/>
  <c r="J118" i="13"/>
  <c r="N116" i="13"/>
  <c r="F118" i="13"/>
  <c r="B118" i="13" l="1"/>
  <c r="N118" i="13" s="1"/>
  <c r="N117" i="13"/>
  <c r="N122" i="12" l="1"/>
  <c r="N120" i="12"/>
  <c r="N119" i="12"/>
  <c r="M118" i="12"/>
  <c r="L118" i="12"/>
  <c r="K118" i="12"/>
  <c r="J118" i="12"/>
  <c r="I118" i="12"/>
  <c r="H118" i="12"/>
  <c r="G118" i="12"/>
  <c r="F118" i="12"/>
  <c r="E118" i="12"/>
  <c r="D118" i="12"/>
  <c r="C118" i="12"/>
  <c r="B118" i="12"/>
  <c r="N117" i="12"/>
  <c r="N116" i="12"/>
  <c r="N115" i="12"/>
  <c r="N114" i="12"/>
  <c r="M113" i="12"/>
  <c r="L113" i="12"/>
  <c r="K113" i="12"/>
  <c r="J113" i="12"/>
  <c r="I113" i="12"/>
  <c r="H113" i="12"/>
  <c r="G113" i="12"/>
  <c r="F113" i="12"/>
  <c r="E113" i="12"/>
  <c r="D113" i="12"/>
  <c r="C113" i="12"/>
  <c r="B113" i="12"/>
  <c r="N112" i="12"/>
  <c r="N111" i="12"/>
  <c r="N110" i="12"/>
  <c r="N109" i="12"/>
  <c r="N108" i="12"/>
  <c r="M107" i="12"/>
  <c r="L107" i="12"/>
  <c r="K107" i="12"/>
  <c r="J107" i="12"/>
  <c r="I107" i="12"/>
  <c r="H107" i="12"/>
  <c r="G107" i="12"/>
  <c r="F107" i="12"/>
  <c r="E107" i="12"/>
  <c r="D107" i="12"/>
  <c r="C107" i="12"/>
  <c r="B107" i="12"/>
  <c r="N106" i="12"/>
  <c r="N105" i="12"/>
  <c r="N104" i="12"/>
  <c r="N103" i="12"/>
  <c r="M102" i="12"/>
  <c r="M101" i="12" s="1"/>
  <c r="L102" i="12"/>
  <c r="L101" i="12" s="1"/>
  <c r="K102" i="12"/>
  <c r="K101" i="12" s="1"/>
  <c r="J102" i="12"/>
  <c r="J101" i="12" s="1"/>
  <c r="I102" i="12"/>
  <c r="K2" i="12" s="1"/>
  <c r="H102" i="12"/>
  <c r="H101" i="12" s="1"/>
  <c r="G102" i="12"/>
  <c r="G101" i="12" s="1"/>
  <c r="F102" i="12"/>
  <c r="F101" i="12" s="1"/>
  <c r="E102" i="12"/>
  <c r="E101" i="12" s="1"/>
  <c r="D102" i="12"/>
  <c r="D101" i="12" s="1"/>
  <c r="C102" i="12"/>
  <c r="C101" i="12" s="1"/>
  <c r="B102" i="12"/>
  <c r="B101" i="12" s="1"/>
  <c r="N98" i="12"/>
  <c r="N96" i="12"/>
  <c r="N95" i="12"/>
  <c r="N94" i="12"/>
  <c r="M93" i="12"/>
  <c r="L93" i="12"/>
  <c r="K93" i="12"/>
  <c r="J93" i="12"/>
  <c r="I93" i="12"/>
  <c r="H93" i="12"/>
  <c r="G93" i="12"/>
  <c r="F93" i="12"/>
  <c r="E93" i="12"/>
  <c r="D93" i="12"/>
  <c r="C93" i="12"/>
  <c r="B93" i="12"/>
  <c r="N92" i="12"/>
  <c r="N91" i="12"/>
  <c r="N90" i="12"/>
  <c r="N89" i="12"/>
  <c r="M88" i="12"/>
  <c r="L88" i="12"/>
  <c r="K88" i="12"/>
  <c r="J88" i="12"/>
  <c r="I88" i="12"/>
  <c r="H88" i="12"/>
  <c r="G88" i="12"/>
  <c r="F88" i="12"/>
  <c r="E88" i="12"/>
  <c r="D88" i="12"/>
  <c r="C88" i="12"/>
  <c r="B88" i="12"/>
  <c r="N87" i="12"/>
  <c r="N86" i="12"/>
  <c r="N85" i="12"/>
  <c r="N84" i="12"/>
  <c r="N83" i="12"/>
  <c r="N82" i="12"/>
  <c r="N81" i="12"/>
  <c r="N80" i="12"/>
  <c r="N79" i="12"/>
  <c r="N78" i="12"/>
  <c r="N77" i="12"/>
  <c r="N76" i="12"/>
  <c r="N75" i="12"/>
  <c r="N74" i="12"/>
  <c r="N73" i="12"/>
  <c r="N72" i="12"/>
  <c r="N71" i="12"/>
  <c r="N70" i="12"/>
  <c r="N69" i="12"/>
  <c r="N68" i="12"/>
  <c r="N67" i="12"/>
  <c r="N66" i="12"/>
  <c r="N65" i="12"/>
  <c r="N64" i="12"/>
  <c r="N63" i="12"/>
  <c r="N62" i="12"/>
  <c r="N61" i="12"/>
  <c r="N60" i="12"/>
  <c r="N59" i="12"/>
  <c r="N58" i="12"/>
  <c r="N57" i="12"/>
  <c r="N56" i="12"/>
  <c r="N55" i="12"/>
  <c r="N54" i="12"/>
  <c r="N53" i="12"/>
  <c r="N52" i="12"/>
  <c r="N51" i="12"/>
  <c r="N50" i="12"/>
  <c r="N49" i="12"/>
  <c r="N48" i="12"/>
  <c r="N47" i="12"/>
  <c r="N46" i="12"/>
  <c r="N45" i="12"/>
  <c r="N44" i="12"/>
  <c r="N43" i="12"/>
  <c r="N42" i="12"/>
  <c r="N41" i="12"/>
  <c r="N40" i="12"/>
  <c r="N39" i="12"/>
  <c r="N38" i="12"/>
  <c r="N37" i="12"/>
  <c r="M36" i="12"/>
  <c r="L36" i="12"/>
  <c r="K36" i="12"/>
  <c r="J36" i="12"/>
  <c r="I36" i="12"/>
  <c r="H36" i="12"/>
  <c r="G36" i="12"/>
  <c r="F36" i="12"/>
  <c r="E36" i="12"/>
  <c r="D36" i="12"/>
  <c r="C36" i="12"/>
  <c r="B36" i="12"/>
  <c r="N35" i="12"/>
  <c r="N34" i="12"/>
  <c r="N33" i="12"/>
  <c r="N32" i="12"/>
  <c r="N31" i="12"/>
  <c r="N30" i="12"/>
  <c r="N29" i="12"/>
  <c r="N28" i="12"/>
  <c r="N27" i="12"/>
  <c r="N26" i="12"/>
  <c r="N25" i="12"/>
  <c r="N24" i="12"/>
  <c r="N23" i="12"/>
  <c r="N22" i="12"/>
  <c r="M21" i="12"/>
  <c r="L21" i="12"/>
  <c r="K21" i="12"/>
  <c r="J21" i="12"/>
  <c r="I21" i="12"/>
  <c r="H21" i="12"/>
  <c r="G21" i="12"/>
  <c r="F21" i="12"/>
  <c r="E21" i="12"/>
  <c r="D21" i="12"/>
  <c r="C21" i="12"/>
  <c r="B21" i="12"/>
  <c r="N20" i="12"/>
  <c r="N19" i="12"/>
  <c r="N18" i="12"/>
  <c r="N17" i="12"/>
  <c r="N16" i="12"/>
  <c r="N15" i="12"/>
  <c r="N14" i="12"/>
  <c r="M13" i="12"/>
  <c r="L13" i="12"/>
  <c r="K13" i="12"/>
  <c r="J13" i="12"/>
  <c r="I13" i="12"/>
  <c r="H13" i="12"/>
  <c r="G13" i="12"/>
  <c r="F13" i="12"/>
  <c r="E13" i="12"/>
  <c r="D13" i="12"/>
  <c r="C13" i="12"/>
  <c r="B13" i="12"/>
  <c r="N11" i="12"/>
  <c r="N10" i="12"/>
  <c r="N9" i="12"/>
  <c r="N8" i="12"/>
  <c r="N7" i="12"/>
  <c r="N6" i="12"/>
  <c r="M5" i="12"/>
  <c r="L5" i="12"/>
  <c r="K5" i="12"/>
  <c r="J5" i="12"/>
  <c r="I5" i="12"/>
  <c r="H5" i="12"/>
  <c r="G5" i="12"/>
  <c r="F5" i="12"/>
  <c r="E5" i="12"/>
  <c r="D5" i="12"/>
  <c r="C5" i="12"/>
  <c r="B5" i="12"/>
  <c r="G12" i="12" l="1"/>
  <c r="G4" i="12" s="1"/>
  <c r="G97" i="12" s="1"/>
  <c r="G99" i="12" s="1"/>
  <c r="N88" i="12"/>
  <c r="H12" i="12"/>
  <c r="H4" i="12" s="1"/>
  <c r="H124" i="12" s="1"/>
  <c r="I12" i="12"/>
  <c r="I4" i="12" s="1"/>
  <c r="I124" i="12" s="1"/>
  <c r="F12" i="12"/>
  <c r="F4" i="12" s="1"/>
  <c r="G124" i="12"/>
  <c r="I101" i="12"/>
  <c r="I121" i="12" s="1"/>
  <c r="I123" i="12" s="1"/>
  <c r="H121" i="12"/>
  <c r="H123" i="12" s="1"/>
  <c r="N107" i="12"/>
  <c r="B12" i="12"/>
  <c r="J12" i="12"/>
  <c r="J4" i="12" s="1"/>
  <c r="N113" i="12"/>
  <c r="C12" i="12"/>
  <c r="C4" i="12" s="1"/>
  <c r="K12" i="12"/>
  <c r="K4" i="12" s="1"/>
  <c r="C121" i="12"/>
  <c r="C123" i="12" s="1"/>
  <c r="K121" i="12"/>
  <c r="K123" i="12" s="1"/>
  <c r="G121" i="12"/>
  <c r="G123" i="12" s="1"/>
  <c r="D12" i="12"/>
  <c r="L12" i="12"/>
  <c r="L4" i="12" s="1"/>
  <c r="E12" i="12"/>
  <c r="E4" i="12" s="1"/>
  <c r="M12" i="12"/>
  <c r="M4" i="12" s="1"/>
  <c r="N93" i="12"/>
  <c r="F121" i="12"/>
  <c r="F123" i="12" s="1"/>
  <c r="H2" i="12"/>
  <c r="N118" i="12"/>
  <c r="D4" i="12"/>
  <c r="N36" i="12"/>
  <c r="J121" i="12"/>
  <c r="J123" i="12" s="1"/>
  <c r="L121" i="12"/>
  <c r="L123" i="12" s="1"/>
  <c r="E121" i="12"/>
  <c r="E123" i="12" s="1"/>
  <c r="M121" i="12"/>
  <c r="M123" i="12" s="1"/>
  <c r="D121" i="12"/>
  <c r="D123" i="12" s="1"/>
  <c r="N5" i="12"/>
  <c r="N13" i="12"/>
  <c r="N102" i="12"/>
  <c r="N21" i="12"/>
  <c r="B121" i="12"/>
  <c r="N101" i="12" l="1"/>
  <c r="H97" i="12"/>
  <c r="H99" i="12" s="1"/>
  <c r="I97" i="12"/>
  <c r="I99" i="12" s="1"/>
  <c r="N12" i="12"/>
  <c r="K97" i="12"/>
  <c r="K99" i="12" s="1"/>
  <c r="K124" i="12"/>
  <c r="C97" i="12"/>
  <c r="C99" i="12" s="1"/>
  <c r="C124" i="12"/>
  <c r="L97" i="12"/>
  <c r="L99" i="12" s="1"/>
  <c r="L124" i="12"/>
  <c r="M97" i="12"/>
  <c r="M99" i="12" s="1"/>
  <c r="M124" i="12"/>
  <c r="E97" i="12"/>
  <c r="E99" i="12" s="1"/>
  <c r="E124" i="12"/>
  <c r="F97" i="12"/>
  <c r="F99" i="12" s="1"/>
  <c r="F124" i="12"/>
  <c r="J97" i="12"/>
  <c r="J99" i="12" s="1"/>
  <c r="J124" i="12"/>
  <c r="D97" i="12"/>
  <c r="D99" i="12" s="1"/>
  <c r="D124" i="12"/>
  <c r="B4" i="12"/>
  <c r="B124" i="12" s="1"/>
  <c r="N121" i="12"/>
  <c r="B123" i="12"/>
  <c r="N123" i="12" s="1"/>
  <c r="N124" i="12" l="1"/>
  <c r="N4" i="12"/>
  <c r="B97" i="12"/>
  <c r="N97" i="12" s="1"/>
  <c r="B99" i="12" l="1"/>
  <c r="N99" i="12" s="1"/>
  <c r="N129" i="11" l="1"/>
  <c r="N127" i="11"/>
  <c r="N126" i="11"/>
  <c r="N125" i="11"/>
  <c r="M124" i="11"/>
  <c r="L124" i="11"/>
  <c r="K124" i="11"/>
  <c r="J124" i="11"/>
  <c r="I124" i="11"/>
  <c r="H124" i="11"/>
  <c r="G124" i="11"/>
  <c r="F124" i="11"/>
  <c r="E124" i="11"/>
  <c r="D124" i="11"/>
  <c r="C124" i="11"/>
  <c r="B124" i="11"/>
  <c r="N123" i="11"/>
  <c r="N122" i="11"/>
  <c r="N121" i="11"/>
  <c r="N120" i="11"/>
  <c r="M119" i="11"/>
  <c r="L119" i="11"/>
  <c r="K119" i="11"/>
  <c r="J119" i="11"/>
  <c r="I119" i="11"/>
  <c r="H119" i="11"/>
  <c r="G119" i="11"/>
  <c r="F119" i="11"/>
  <c r="E119" i="11"/>
  <c r="D119" i="11"/>
  <c r="C119" i="11"/>
  <c r="B119" i="11"/>
  <c r="N118" i="11"/>
  <c r="N117" i="11"/>
  <c r="N116" i="11"/>
  <c r="N115" i="11"/>
  <c r="N114" i="11"/>
  <c r="N113" i="11"/>
  <c r="N112" i="11"/>
  <c r="M111" i="11"/>
  <c r="L111" i="11"/>
  <c r="K111" i="11"/>
  <c r="J111" i="11"/>
  <c r="I111" i="11"/>
  <c r="H111" i="11"/>
  <c r="G111" i="11"/>
  <c r="G105" i="11" s="1"/>
  <c r="F111" i="11"/>
  <c r="E111" i="11"/>
  <c r="D111" i="11"/>
  <c r="C111" i="11"/>
  <c r="B111" i="11"/>
  <c r="N110" i="11"/>
  <c r="N109" i="11"/>
  <c r="N108" i="11"/>
  <c r="N107" i="11"/>
  <c r="M106" i="11"/>
  <c r="L106" i="11"/>
  <c r="L105" i="11" s="1"/>
  <c r="K106" i="11"/>
  <c r="K105" i="11" s="1"/>
  <c r="J106" i="11"/>
  <c r="J105" i="11" s="1"/>
  <c r="I106" i="11"/>
  <c r="H106" i="11"/>
  <c r="G106" i="11"/>
  <c r="F106" i="11"/>
  <c r="F105" i="11" s="1"/>
  <c r="E106" i="11"/>
  <c r="D106" i="11"/>
  <c r="D105" i="11" s="1"/>
  <c r="C106" i="11"/>
  <c r="C105" i="11" s="1"/>
  <c r="B106" i="11"/>
  <c r="H105" i="11"/>
  <c r="N102" i="11"/>
  <c r="N100" i="11"/>
  <c r="N99" i="11"/>
  <c r="N98" i="11"/>
  <c r="M97" i="11"/>
  <c r="L97" i="11"/>
  <c r="K97" i="11"/>
  <c r="J97" i="11"/>
  <c r="I97" i="11"/>
  <c r="H97" i="11"/>
  <c r="G97" i="11"/>
  <c r="F97" i="11"/>
  <c r="E97" i="11"/>
  <c r="D97" i="11"/>
  <c r="C97" i="11"/>
  <c r="B97" i="11"/>
  <c r="N96" i="11"/>
  <c r="N95" i="11"/>
  <c r="N94" i="11"/>
  <c r="N93" i="11"/>
  <c r="M92" i="11"/>
  <c r="L92" i="11"/>
  <c r="K92" i="11"/>
  <c r="J92" i="11"/>
  <c r="I92" i="11"/>
  <c r="H92" i="11"/>
  <c r="G92" i="11"/>
  <c r="F92" i="11"/>
  <c r="E92" i="11"/>
  <c r="D92" i="11"/>
  <c r="C92" i="11"/>
  <c r="B92" i="11"/>
  <c r="N91" i="11"/>
  <c r="N90" i="11"/>
  <c r="N89" i="11"/>
  <c r="N88" i="11"/>
  <c r="N87" i="11"/>
  <c r="N86" i="11"/>
  <c r="N85" i="11"/>
  <c r="N84" i="11"/>
  <c r="N83" i="11"/>
  <c r="N82" i="11"/>
  <c r="N81" i="11"/>
  <c r="N80" i="11"/>
  <c r="N79" i="11"/>
  <c r="N78" i="11"/>
  <c r="N77" i="11"/>
  <c r="N76" i="11"/>
  <c r="N75" i="11"/>
  <c r="N74" i="11"/>
  <c r="N73" i="11"/>
  <c r="N72" i="11"/>
  <c r="N71" i="11"/>
  <c r="N70" i="11"/>
  <c r="N69" i="11"/>
  <c r="N68" i="11"/>
  <c r="N67" i="11"/>
  <c r="N66" i="11"/>
  <c r="N65" i="11"/>
  <c r="N64" i="11"/>
  <c r="N63" i="11"/>
  <c r="N62" i="11"/>
  <c r="N61" i="11"/>
  <c r="N60" i="11"/>
  <c r="N59" i="11"/>
  <c r="N58" i="11"/>
  <c r="N57" i="11"/>
  <c r="N56" i="11"/>
  <c r="N55" i="11"/>
  <c r="N54" i="11"/>
  <c r="N53" i="11"/>
  <c r="N52" i="11"/>
  <c r="N51" i="11"/>
  <c r="N50" i="11"/>
  <c r="N49" i="11"/>
  <c r="N48" i="11"/>
  <c r="N47" i="11"/>
  <c r="N46" i="11"/>
  <c r="N45" i="11"/>
  <c r="N44" i="11"/>
  <c r="N43" i="11"/>
  <c r="N42" i="11"/>
  <c r="N41" i="11"/>
  <c r="N40" i="11"/>
  <c r="N39" i="11"/>
  <c r="N38" i="11"/>
  <c r="M37" i="11"/>
  <c r="L37" i="11"/>
  <c r="L12" i="11" s="1"/>
  <c r="K37" i="11"/>
  <c r="J37" i="11"/>
  <c r="I37" i="11"/>
  <c r="H37" i="11"/>
  <c r="G37" i="11"/>
  <c r="F37" i="11"/>
  <c r="E37" i="11"/>
  <c r="D37" i="11"/>
  <c r="C37" i="11"/>
  <c r="B37" i="11"/>
  <c r="N36" i="11"/>
  <c r="N35" i="11"/>
  <c r="N34" i="11"/>
  <c r="N33" i="11"/>
  <c r="N32" i="11"/>
  <c r="N31" i="11"/>
  <c r="N30" i="11"/>
  <c r="N29" i="11"/>
  <c r="N28" i="11"/>
  <c r="N27" i="11"/>
  <c r="N26" i="11"/>
  <c r="N25" i="11"/>
  <c r="N24" i="11"/>
  <c r="N23" i="11"/>
  <c r="N22" i="11"/>
  <c r="M21" i="11"/>
  <c r="L21" i="11"/>
  <c r="K21" i="11"/>
  <c r="J21" i="11"/>
  <c r="I21" i="11"/>
  <c r="H21" i="11"/>
  <c r="G21" i="11"/>
  <c r="F21" i="11"/>
  <c r="E21" i="11"/>
  <c r="D21" i="11"/>
  <c r="C21" i="11"/>
  <c r="B21" i="11"/>
  <c r="N20" i="11"/>
  <c r="N19" i="11"/>
  <c r="N18" i="11"/>
  <c r="N17" i="11"/>
  <c r="N16" i="11"/>
  <c r="N15" i="11"/>
  <c r="N14" i="11"/>
  <c r="M13" i="11"/>
  <c r="L13" i="11"/>
  <c r="K13" i="11"/>
  <c r="J13" i="11"/>
  <c r="I13" i="11"/>
  <c r="H13" i="11"/>
  <c r="G13" i="11"/>
  <c r="F13" i="11"/>
  <c r="E13" i="11"/>
  <c r="D13" i="11"/>
  <c r="C13" i="11"/>
  <c r="B13" i="11"/>
  <c r="N11" i="11"/>
  <c r="N10" i="11"/>
  <c r="N9" i="11"/>
  <c r="N8" i="11"/>
  <c r="N7" i="11"/>
  <c r="N6" i="11"/>
  <c r="M5" i="11"/>
  <c r="L5" i="11"/>
  <c r="K5" i="11"/>
  <c r="J5" i="11"/>
  <c r="I5" i="11"/>
  <c r="H5" i="11"/>
  <c r="G5" i="11"/>
  <c r="F5" i="11"/>
  <c r="E5" i="11"/>
  <c r="D5" i="11"/>
  <c r="C5" i="11"/>
  <c r="B5" i="11"/>
  <c r="H128" i="11" l="1"/>
  <c r="H130" i="11" s="1"/>
  <c r="I12" i="11"/>
  <c r="I4" i="11" s="1"/>
  <c r="C128" i="11"/>
  <c r="C130" i="11" s="1"/>
  <c r="K128" i="11"/>
  <c r="K130" i="11" s="1"/>
  <c r="L4" i="11"/>
  <c r="L101" i="11" s="1"/>
  <c r="L103" i="11" s="1"/>
  <c r="J12" i="11"/>
  <c r="J4" i="11" s="1"/>
  <c r="N97" i="11"/>
  <c r="C12" i="11"/>
  <c r="C4" i="11" s="1"/>
  <c r="K12" i="11"/>
  <c r="K4" i="11" s="1"/>
  <c r="K131" i="11" s="1"/>
  <c r="H12" i="11"/>
  <c r="H4" i="11" s="1"/>
  <c r="H131" i="11" s="1"/>
  <c r="D128" i="11"/>
  <c r="D130" i="11" s="1"/>
  <c r="B12" i="11"/>
  <c r="B4" i="11" s="1"/>
  <c r="B131" i="11" s="1"/>
  <c r="D12" i="11"/>
  <c r="D4" i="11" s="1"/>
  <c r="D101" i="11" s="1"/>
  <c r="D103" i="11" s="1"/>
  <c r="N92" i="11"/>
  <c r="L128" i="11"/>
  <c r="L130" i="11" s="1"/>
  <c r="N37" i="11"/>
  <c r="N13" i="11"/>
  <c r="N111" i="11"/>
  <c r="G128" i="11"/>
  <c r="G130" i="11" s="1"/>
  <c r="G12" i="11"/>
  <c r="G4" i="11" s="1"/>
  <c r="N21" i="11"/>
  <c r="E12" i="11"/>
  <c r="E4" i="11" s="1"/>
  <c r="M12" i="11"/>
  <c r="M4" i="11" s="1"/>
  <c r="E105" i="11"/>
  <c r="E128" i="11" s="1"/>
  <c r="E130" i="11" s="1"/>
  <c r="M105" i="11"/>
  <c r="M128" i="11" s="1"/>
  <c r="M130" i="11" s="1"/>
  <c r="N124" i="11"/>
  <c r="I105" i="11"/>
  <c r="I128" i="11" s="1"/>
  <c r="I130" i="11" s="1"/>
  <c r="N106" i="11"/>
  <c r="F128" i="11"/>
  <c r="F130" i="11" s="1"/>
  <c r="J128" i="11"/>
  <c r="J130" i="11" s="1"/>
  <c r="N5" i="11"/>
  <c r="N119" i="11"/>
  <c r="B105" i="11"/>
  <c r="B128" i="11" s="1"/>
  <c r="F12" i="11"/>
  <c r="K101" i="11" l="1"/>
  <c r="K103" i="11" s="1"/>
  <c r="D131" i="11"/>
  <c r="H101" i="11"/>
  <c r="H103" i="11" s="1"/>
  <c r="L131" i="11"/>
  <c r="G101" i="11"/>
  <c r="G103" i="11" s="1"/>
  <c r="G131" i="11"/>
  <c r="C101" i="11"/>
  <c r="C103" i="11" s="1"/>
  <c r="C131" i="11"/>
  <c r="N12" i="11"/>
  <c r="N105" i="11"/>
  <c r="J101" i="11"/>
  <c r="J103" i="11" s="1"/>
  <c r="J131" i="11"/>
  <c r="E101" i="11"/>
  <c r="E103" i="11" s="1"/>
  <c r="E131" i="11"/>
  <c r="M101" i="11"/>
  <c r="M103" i="11" s="1"/>
  <c r="M131" i="11"/>
  <c r="I101" i="11"/>
  <c r="I103" i="11" s="1"/>
  <c r="I131" i="11"/>
  <c r="B130" i="11"/>
  <c r="N130" i="11" s="1"/>
  <c r="N128" i="11"/>
  <c r="F4" i="11"/>
  <c r="B101" i="11"/>
  <c r="F101" i="11" l="1"/>
  <c r="N101" i="11" s="1"/>
  <c r="F131" i="11"/>
  <c r="N131" i="11" s="1"/>
  <c r="B103" i="11"/>
  <c r="N4" i="11"/>
  <c r="F103" i="11" l="1"/>
  <c r="N103" i="11"/>
  <c r="N138" i="10" l="1"/>
  <c r="N136" i="10"/>
  <c r="N135" i="10"/>
  <c r="N134" i="10"/>
  <c r="M133" i="10"/>
  <c r="L133" i="10"/>
  <c r="K133" i="10"/>
  <c r="J133" i="10"/>
  <c r="I133" i="10"/>
  <c r="H133" i="10"/>
  <c r="G133" i="10"/>
  <c r="F133" i="10"/>
  <c r="E133" i="10"/>
  <c r="D133" i="10"/>
  <c r="C133" i="10"/>
  <c r="B133" i="10"/>
  <c r="N132" i="10"/>
  <c r="N131" i="10"/>
  <c r="N130" i="10"/>
  <c r="N129" i="10"/>
  <c r="M128" i="10"/>
  <c r="L128" i="10"/>
  <c r="K128" i="10"/>
  <c r="J128" i="10"/>
  <c r="I128" i="10"/>
  <c r="H128" i="10"/>
  <c r="G128" i="10"/>
  <c r="F128" i="10"/>
  <c r="E128" i="10"/>
  <c r="D128" i="10"/>
  <c r="C128" i="10"/>
  <c r="B128" i="10"/>
  <c r="N127" i="10"/>
  <c r="N126" i="10"/>
  <c r="N125" i="10"/>
  <c r="N124" i="10"/>
  <c r="N123" i="10"/>
  <c r="N122" i="10"/>
  <c r="N121" i="10"/>
  <c r="N120" i="10"/>
  <c r="M119" i="10"/>
  <c r="L119" i="10"/>
  <c r="K119" i="10"/>
  <c r="J119" i="10"/>
  <c r="I119" i="10"/>
  <c r="H119" i="10"/>
  <c r="G119" i="10"/>
  <c r="F119" i="10"/>
  <c r="E119" i="10"/>
  <c r="D119" i="10"/>
  <c r="C119" i="10"/>
  <c r="B119" i="10"/>
  <c r="N118" i="10"/>
  <c r="N117" i="10"/>
  <c r="N116" i="10"/>
  <c r="M115" i="10"/>
  <c r="L115" i="10"/>
  <c r="K115" i="10"/>
  <c r="J115" i="10"/>
  <c r="I115" i="10"/>
  <c r="H115" i="10"/>
  <c r="G115" i="10"/>
  <c r="F115" i="10"/>
  <c r="E115" i="10"/>
  <c r="D115" i="10"/>
  <c r="C115" i="10"/>
  <c r="B115" i="10"/>
  <c r="N111" i="10"/>
  <c r="N109" i="10"/>
  <c r="N108" i="10"/>
  <c r="N107" i="10"/>
  <c r="M106" i="10"/>
  <c r="L106" i="10"/>
  <c r="K106" i="10"/>
  <c r="J106" i="10"/>
  <c r="I106" i="10"/>
  <c r="H106" i="10"/>
  <c r="G106" i="10"/>
  <c r="F106" i="10"/>
  <c r="E106" i="10"/>
  <c r="D106" i="10"/>
  <c r="C106" i="10"/>
  <c r="B106" i="10"/>
  <c r="N105" i="10"/>
  <c r="N104" i="10"/>
  <c r="N103" i="10"/>
  <c r="N102" i="10"/>
  <c r="M101" i="10"/>
  <c r="L101" i="10"/>
  <c r="K101" i="10"/>
  <c r="J101" i="10"/>
  <c r="I101" i="10"/>
  <c r="H101" i="10"/>
  <c r="G101" i="10"/>
  <c r="F101" i="10"/>
  <c r="E101" i="10"/>
  <c r="D101" i="10"/>
  <c r="C101" i="10"/>
  <c r="B101" i="10"/>
  <c r="N100" i="10"/>
  <c r="N99" i="10"/>
  <c r="N98" i="10"/>
  <c r="N97" i="10"/>
  <c r="N96" i="10"/>
  <c r="N95" i="10"/>
  <c r="N94"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7" i="10"/>
  <c r="N56" i="10"/>
  <c r="N55" i="10"/>
  <c r="N54" i="10"/>
  <c r="N53" i="10"/>
  <c r="N52" i="10"/>
  <c r="N51" i="10"/>
  <c r="N50" i="10"/>
  <c r="N49" i="10"/>
  <c r="N48" i="10"/>
  <c r="N47" i="10"/>
  <c r="N46" i="10"/>
  <c r="N45" i="10"/>
  <c r="N44" i="10"/>
  <c r="N43" i="10"/>
  <c r="N42" i="10"/>
  <c r="N41" i="10"/>
  <c r="N40" i="10"/>
  <c r="M39" i="10"/>
  <c r="L39" i="10"/>
  <c r="K39" i="10"/>
  <c r="J39" i="10"/>
  <c r="I39" i="10"/>
  <c r="H39" i="10"/>
  <c r="G39" i="10"/>
  <c r="F39" i="10"/>
  <c r="E39" i="10"/>
  <c r="D39" i="10"/>
  <c r="C39" i="10"/>
  <c r="B39" i="10"/>
  <c r="N38" i="10"/>
  <c r="N37" i="10"/>
  <c r="N36" i="10"/>
  <c r="N35" i="10"/>
  <c r="N34" i="10"/>
  <c r="N33" i="10"/>
  <c r="N32" i="10"/>
  <c r="N31" i="10"/>
  <c r="N30" i="10"/>
  <c r="N29" i="10"/>
  <c r="N28" i="10"/>
  <c r="N27" i="10"/>
  <c r="N26" i="10"/>
  <c r="N25" i="10"/>
  <c r="N24" i="10"/>
  <c r="N23" i="10"/>
  <c r="N22" i="10"/>
  <c r="M21" i="10"/>
  <c r="L21" i="10"/>
  <c r="K21" i="10"/>
  <c r="J21" i="10"/>
  <c r="I21" i="10"/>
  <c r="H21" i="10"/>
  <c r="G21" i="10"/>
  <c r="F21" i="10"/>
  <c r="E21" i="10"/>
  <c r="D21" i="10"/>
  <c r="C21" i="10"/>
  <c r="B21" i="10"/>
  <c r="N20" i="10"/>
  <c r="N19" i="10"/>
  <c r="N18" i="10"/>
  <c r="N17" i="10"/>
  <c r="N16" i="10"/>
  <c r="N15" i="10"/>
  <c r="N14" i="10"/>
  <c r="M13" i="10"/>
  <c r="L13" i="10"/>
  <c r="K13" i="10"/>
  <c r="J13" i="10"/>
  <c r="I13" i="10"/>
  <c r="H13" i="10"/>
  <c r="G13" i="10"/>
  <c r="F13" i="10"/>
  <c r="E13" i="10"/>
  <c r="D13" i="10"/>
  <c r="C13" i="10"/>
  <c r="B13" i="10"/>
  <c r="N11" i="10"/>
  <c r="N10" i="10"/>
  <c r="N9" i="10"/>
  <c r="N8" i="10"/>
  <c r="N7" i="10"/>
  <c r="N6" i="10"/>
  <c r="M5" i="10"/>
  <c r="L5" i="10"/>
  <c r="K5" i="10"/>
  <c r="J5" i="10"/>
  <c r="I5" i="10"/>
  <c r="H5" i="10"/>
  <c r="G5" i="10"/>
  <c r="F5" i="10"/>
  <c r="E5" i="10"/>
  <c r="D5" i="10"/>
  <c r="C5" i="10"/>
  <c r="B5" i="10"/>
  <c r="K2" i="10"/>
  <c r="N128" i="10" l="1"/>
  <c r="E114" i="10"/>
  <c r="M114" i="10"/>
  <c r="I114" i="10"/>
  <c r="K114" i="10"/>
  <c r="C114" i="10"/>
  <c r="E12" i="10"/>
  <c r="E4" i="10" s="1"/>
  <c r="J114" i="10"/>
  <c r="J137" i="10" s="1"/>
  <c r="J139" i="10" s="1"/>
  <c r="B114" i="10"/>
  <c r="B137" i="10" s="1"/>
  <c r="B139" i="10" s="1"/>
  <c r="D12" i="10"/>
  <c r="D4" i="10" s="1"/>
  <c r="L12" i="10"/>
  <c r="L4" i="10" s="1"/>
  <c r="I12" i="10"/>
  <c r="I4" i="10" s="1"/>
  <c r="I110" i="10" s="1"/>
  <c r="I112" i="10" s="1"/>
  <c r="G114" i="10"/>
  <c r="G137" i="10" s="1"/>
  <c r="G139" i="10" s="1"/>
  <c r="N133" i="10"/>
  <c r="F114" i="10"/>
  <c r="F137" i="10" s="1"/>
  <c r="F139" i="10" s="1"/>
  <c r="C137" i="10"/>
  <c r="C139" i="10" s="1"/>
  <c r="G12" i="10"/>
  <c r="G4" i="10" s="1"/>
  <c r="N101" i="10"/>
  <c r="H114" i="10"/>
  <c r="H137" i="10" s="1"/>
  <c r="H139" i="10" s="1"/>
  <c r="H12" i="10"/>
  <c r="H4" i="10" s="1"/>
  <c r="N21" i="10"/>
  <c r="N106" i="10"/>
  <c r="C12" i="10"/>
  <c r="C4" i="10" s="1"/>
  <c r="K12" i="10"/>
  <c r="K4" i="10" s="1"/>
  <c r="D114" i="10"/>
  <c r="D137" i="10" s="1"/>
  <c r="D139" i="10" s="1"/>
  <c r="L114" i="10"/>
  <c r="L137" i="10" s="1"/>
  <c r="L139" i="10" s="1"/>
  <c r="N119" i="10"/>
  <c r="I137" i="10"/>
  <c r="I139" i="10" s="1"/>
  <c r="K137" i="10"/>
  <c r="K139" i="10" s="1"/>
  <c r="N115" i="10"/>
  <c r="E137" i="10"/>
  <c r="E139" i="10" s="1"/>
  <c r="M137" i="10"/>
  <c r="M139" i="10" s="1"/>
  <c r="M12" i="10"/>
  <c r="M4" i="10" s="1"/>
  <c r="N39" i="10"/>
  <c r="J12" i="10"/>
  <c r="J4" i="10" s="1"/>
  <c r="B12" i="10"/>
  <c r="B4" i="10" s="1"/>
  <c r="N5" i="10"/>
  <c r="N13" i="10"/>
  <c r="F12" i="10"/>
  <c r="F4" i="10" s="1"/>
  <c r="I140" i="10" l="1"/>
  <c r="C110" i="10"/>
  <c r="C112" i="10" s="1"/>
  <c r="C140" i="10"/>
  <c r="B140" i="10"/>
  <c r="B110" i="10"/>
  <c r="B112" i="10" s="1"/>
  <c r="J110" i="10"/>
  <c r="J112" i="10" s="1"/>
  <c r="J140" i="10"/>
  <c r="M110" i="10"/>
  <c r="M112" i="10" s="1"/>
  <c r="M140" i="10"/>
  <c r="D110" i="10"/>
  <c r="D112" i="10" s="1"/>
  <c r="D140" i="10"/>
  <c r="K110" i="10"/>
  <c r="K112" i="10" s="1"/>
  <c r="K140" i="10"/>
  <c r="G110" i="10"/>
  <c r="G112" i="10" s="1"/>
  <c r="G140" i="10"/>
  <c r="H110" i="10"/>
  <c r="H112" i="10" s="1"/>
  <c r="H140" i="10"/>
  <c r="E110" i="10"/>
  <c r="E112" i="10" s="1"/>
  <c r="E140" i="10"/>
  <c r="L110" i="10"/>
  <c r="L112" i="10" s="1"/>
  <c r="L140" i="10"/>
  <c r="F110" i="10"/>
  <c r="F112" i="10" s="1"/>
  <c r="F140" i="10"/>
  <c r="N114" i="10"/>
  <c r="N137" i="10"/>
  <c r="N139" i="10"/>
  <c r="N4" i="10"/>
  <c r="N12" i="10"/>
  <c r="H2" i="10" l="1"/>
  <c r="N110" i="10"/>
  <c r="N140" i="10"/>
  <c r="N112" i="10"/>
  <c r="N157" i="9" l="1"/>
  <c r="N155" i="9"/>
  <c r="N154" i="9"/>
  <c r="N153" i="9"/>
  <c r="M152" i="9"/>
  <c r="L152" i="9"/>
  <c r="K152" i="9"/>
  <c r="J152" i="9"/>
  <c r="I152" i="9"/>
  <c r="H152" i="9"/>
  <c r="G152" i="9"/>
  <c r="F152" i="9"/>
  <c r="E152" i="9"/>
  <c r="D152" i="9"/>
  <c r="C152" i="9"/>
  <c r="B152" i="9"/>
  <c r="N151" i="9"/>
  <c r="N150" i="9"/>
  <c r="N149" i="9"/>
  <c r="N148" i="9"/>
  <c r="M147" i="9"/>
  <c r="L147" i="9"/>
  <c r="K147" i="9"/>
  <c r="J147" i="9"/>
  <c r="I147" i="9"/>
  <c r="H147" i="9"/>
  <c r="G147" i="9"/>
  <c r="F147" i="9"/>
  <c r="E147" i="9"/>
  <c r="D147" i="9"/>
  <c r="C147" i="9"/>
  <c r="B147" i="9"/>
  <c r="N147" i="9" s="1"/>
  <c r="N146" i="9"/>
  <c r="N145" i="9"/>
  <c r="N144" i="9"/>
  <c r="N143" i="9"/>
  <c r="N142" i="9"/>
  <c r="N141" i="9"/>
  <c r="N140" i="9"/>
  <c r="N139" i="9"/>
  <c r="N138" i="9"/>
  <c r="N137" i="9"/>
  <c r="N136" i="9"/>
  <c r="N135" i="9"/>
  <c r="N134" i="9"/>
  <c r="N133" i="9"/>
  <c r="N132" i="9"/>
  <c r="N130" i="9"/>
  <c r="N129" i="9"/>
  <c r="M128" i="9"/>
  <c r="L128" i="9"/>
  <c r="K128" i="9"/>
  <c r="J128" i="9"/>
  <c r="I128" i="9"/>
  <c r="H128" i="9"/>
  <c r="G128" i="9"/>
  <c r="F128" i="9"/>
  <c r="E128" i="9"/>
  <c r="D128" i="9"/>
  <c r="C128" i="9"/>
  <c r="B128" i="9"/>
  <c r="N127" i="9"/>
  <c r="N126" i="9"/>
  <c r="N125" i="9"/>
  <c r="M124" i="9"/>
  <c r="L124" i="9"/>
  <c r="K124" i="9"/>
  <c r="J124" i="9"/>
  <c r="J123" i="9" s="1"/>
  <c r="I124" i="9"/>
  <c r="H124" i="9"/>
  <c r="G124" i="9"/>
  <c r="F124" i="9"/>
  <c r="F123" i="9" s="1"/>
  <c r="E124" i="9"/>
  <c r="D124" i="9"/>
  <c r="C124" i="9"/>
  <c r="B124" i="9"/>
  <c r="B123" i="9" s="1"/>
  <c r="N120" i="9"/>
  <c r="N118" i="9"/>
  <c r="N117" i="9"/>
  <c r="N116" i="9"/>
  <c r="M115" i="9"/>
  <c r="L115" i="9"/>
  <c r="K115" i="9"/>
  <c r="J115" i="9"/>
  <c r="I115" i="9"/>
  <c r="H115" i="9"/>
  <c r="G115" i="9"/>
  <c r="F115" i="9"/>
  <c r="E115" i="9"/>
  <c r="D115" i="9"/>
  <c r="C115" i="9"/>
  <c r="B115" i="9"/>
  <c r="N114" i="9"/>
  <c r="N113" i="9"/>
  <c r="N112" i="9"/>
  <c r="N111" i="9"/>
  <c r="N110" i="9"/>
  <c r="M109" i="9"/>
  <c r="L109" i="9"/>
  <c r="K109" i="9"/>
  <c r="J109" i="9"/>
  <c r="I109" i="9"/>
  <c r="H109" i="9"/>
  <c r="G109" i="9"/>
  <c r="F109" i="9"/>
  <c r="E109" i="9"/>
  <c r="D109" i="9"/>
  <c r="C109" i="9"/>
  <c r="B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M41" i="9"/>
  <c r="L41" i="9"/>
  <c r="K41" i="9"/>
  <c r="J41" i="9"/>
  <c r="I41" i="9"/>
  <c r="H41" i="9"/>
  <c r="G41" i="9"/>
  <c r="F41" i="9"/>
  <c r="E41" i="9"/>
  <c r="D41" i="9"/>
  <c r="C41" i="9"/>
  <c r="B41" i="9"/>
  <c r="N40" i="9"/>
  <c r="N39" i="9"/>
  <c r="N38" i="9"/>
  <c r="N37" i="9"/>
  <c r="N36" i="9"/>
  <c r="N35" i="9"/>
  <c r="N34" i="9"/>
  <c r="N33" i="9"/>
  <c r="N32" i="9"/>
  <c r="N31" i="9"/>
  <c r="N30" i="9"/>
  <c r="N29" i="9"/>
  <c r="N28" i="9"/>
  <c r="N27" i="9"/>
  <c r="N26" i="9"/>
  <c r="N25" i="9"/>
  <c r="N24" i="9"/>
  <c r="N23" i="9"/>
  <c r="N22" i="9"/>
  <c r="M21" i="9"/>
  <c r="L21" i="9"/>
  <c r="K21" i="9"/>
  <c r="J21" i="9"/>
  <c r="I21" i="9"/>
  <c r="H21" i="9"/>
  <c r="G21" i="9"/>
  <c r="F21" i="9"/>
  <c r="E21" i="9"/>
  <c r="D21" i="9"/>
  <c r="C21" i="9"/>
  <c r="B21" i="9"/>
  <c r="N20" i="9"/>
  <c r="N19" i="9"/>
  <c r="N18" i="9"/>
  <c r="N17" i="9"/>
  <c r="N16" i="9"/>
  <c r="N15" i="9"/>
  <c r="N14" i="9"/>
  <c r="M13" i="9"/>
  <c r="L13" i="9"/>
  <c r="K13" i="9"/>
  <c r="J13" i="9"/>
  <c r="I13" i="9"/>
  <c r="H13" i="9"/>
  <c r="G13" i="9"/>
  <c r="F13" i="9"/>
  <c r="E13" i="9"/>
  <c r="D13" i="9"/>
  <c r="C13" i="9"/>
  <c r="B13" i="9"/>
  <c r="N11" i="9"/>
  <c r="N10" i="9"/>
  <c r="N9" i="9"/>
  <c r="N8" i="9"/>
  <c r="N7" i="9"/>
  <c r="N6" i="9"/>
  <c r="M5" i="9"/>
  <c r="L5" i="9"/>
  <c r="K5" i="9"/>
  <c r="J5" i="9"/>
  <c r="I5" i="9"/>
  <c r="H5" i="9"/>
  <c r="G5" i="9"/>
  <c r="F5" i="9"/>
  <c r="E5" i="9"/>
  <c r="D5" i="9"/>
  <c r="C5" i="9"/>
  <c r="B5" i="9"/>
  <c r="K2" i="9"/>
  <c r="N152" i="9" l="1"/>
  <c r="M123" i="9"/>
  <c r="M156" i="9" s="1"/>
  <c r="M158" i="9" s="1"/>
  <c r="E123" i="9"/>
  <c r="E156" i="9" s="1"/>
  <c r="E158" i="9" s="1"/>
  <c r="F12" i="9"/>
  <c r="F4" i="9" s="1"/>
  <c r="G12" i="9"/>
  <c r="G4" i="9" s="1"/>
  <c r="K12" i="9"/>
  <c r="K4" i="9" s="1"/>
  <c r="K119" i="9" s="1"/>
  <c r="K121" i="9" s="1"/>
  <c r="H12" i="9"/>
  <c r="H4" i="9" s="1"/>
  <c r="H159" i="9" s="1"/>
  <c r="L12" i="9"/>
  <c r="N109" i="9"/>
  <c r="C123" i="9"/>
  <c r="C156" i="9" s="1"/>
  <c r="C158" i="9" s="1"/>
  <c r="K123" i="9"/>
  <c r="K156" i="9" s="1"/>
  <c r="K158" i="9" s="1"/>
  <c r="E12" i="9"/>
  <c r="E4" i="9" s="1"/>
  <c r="M12" i="9"/>
  <c r="M4" i="9" s="1"/>
  <c r="D123" i="9"/>
  <c r="D156" i="9" s="1"/>
  <c r="D158" i="9" s="1"/>
  <c r="L123" i="9"/>
  <c r="L156" i="9" s="1"/>
  <c r="L158" i="9" s="1"/>
  <c r="J156" i="9"/>
  <c r="J158" i="9" s="1"/>
  <c r="N41" i="9"/>
  <c r="N115" i="9"/>
  <c r="G123" i="9"/>
  <c r="C12" i="9"/>
  <c r="C4" i="9" s="1"/>
  <c r="D12" i="9"/>
  <c r="D4" i="9" s="1"/>
  <c r="N21" i="9"/>
  <c r="N5" i="9"/>
  <c r="L4" i="9"/>
  <c r="I12" i="9"/>
  <c r="I4" i="9" s="1"/>
  <c r="J12" i="9"/>
  <c r="J4" i="9" s="1"/>
  <c r="H123" i="9"/>
  <c r="H156" i="9" s="1"/>
  <c r="H158" i="9" s="1"/>
  <c r="I123" i="9"/>
  <c r="I156" i="9" s="1"/>
  <c r="I158" i="9" s="1"/>
  <c r="N128" i="9"/>
  <c r="N124" i="9"/>
  <c r="F156" i="9"/>
  <c r="F158" i="9" s="1"/>
  <c r="B12" i="9"/>
  <c r="B156" i="9"/>
  <c r="N13" i="9"/>
  <c r="K159" i="9" l="1"/>
  <c r="H119" i="9"/>
  <c r="H121" i="9" s="1"/>
  <c r="N123" i="9"/>
  <c r="J119" i="9"/>
  <c r="J121" i="9" s="1"/>
  <c r="J159" i="9"/>
  <c r="I119" i="9"/>
  <c r="I121" i="9" s="1"/>
  <c r="I159" i="9"/>
  <c r="N12" i="9"/>
  <c r="G119" i="9"/>
  <c r="G121" i="9" s="1"/>
  <c r="G159" i="9"/>
  <c r="D119" i="9"/>
  <c r="D121" i="9" s="1"/>
  <c r="D159" i="9"/>
  <c r="C119" i="9"/>
  <c r="C121" i="9" s="1"/>
  <c r="C159" i="9"/>
  <c r="G156" i="9"/>
  <c r="G158" i="9" s="1"/>
  <c r="L119" i="9"/>
  <c r="L121" i="9" s="1"/>
  <c r="L159" i="9"/>
  <c r="M119" i="9"/>
  <c r="M121" i="9" s="1"/>
  <c r="M159" i="9"/>
  <c r="F119" i="9"/>
  <c r="F121" i="9" s="1"/>
  <c r="F159" i="9"/>
  <c r="E119" i="9"/>
  <c r="E121" i="9" s="1"/>
  <c r="E159" i="9"/>
  <c r="B4" i="9"/>
  <c r="N4" i="9" s="1"/>
  <c r="B158" i="9"/>
  <c r="H2" i="9" l="1"/>
  <c r="B119" i="9"/>
  <c r="B121" i="9" s="1"/>
  <c r="B159" i="9"/>
  <c r="N159" i="9" s="1"/>
  <c r="N156" i="9"/>
  <c r="N158" i="9"/>
  <c r="N119" i="9" l="1"/>
  <c r="N121" i="9"/>
  <c r="N204" i="8" l="1"/>
  <c r="N202" i="8"/>
  <c r="N201" i="8"/>
  <c r="N200" i="8"/>
  <c r="M199" i="8"/>
  <c r="L199" i="8"/>
  <c r="K199" i="8"/>
  <c r="J199" i="8"/>
  <c r="I199" i="8"/>
  <c r="H199" i="8"/>
  <c r="G199" i="8"/>
  <c r="F199" i="8"/>
  <c r="E199" i="8"/>
  <c r="D199" i="8"/>
  <c r="C199" i="8"/>
  <c r="B199" i="8"/>
  <c r="N198" i="8"/>
  <c r="N197" i="8"/>
  <c r="N196" i="8"/>
  <c r="N195" i="8"/>
  <c r="M194" i="8"/>
  <c r="L194" i="8"/>
  <c r="K194" i="8"/>
  <c r="J194" i="8"/>
  <c r="I194" i="8"/>
  <c r="H194" i="8"/>
  <c r="G194" i="8"/>
  <c r="F194" i="8"/>
  <c r="E194" i="8"/>
  <c r="D194" i="8"/>
  <c r="C194" i="8"/>
  <c r="B194" i="8"/>
  <c r="N193" i="8"/>
  <c r="N192" i="8"/>
  <c r="N191" i="8"/>
  <c r="N190" i="8"/>
  <c r="N189" i="8"/>
  <c r="N188" i="8"/>
  <c r="N187" i="8"/>
  <c r="N186" i="8"/>
  <c r="N185" i="8"/>
  <c r="N184" i="8"/>
  <c r="N183" i="8"/>
  <c r="N182" i="8"/>
  <c r="N181" i="8"/>
  <c r="N180" i="8"/>
  <c r="N179" i="8"/>
  <c r="N178" i="8"/>
  <c r="N177" i="8"/>
  <c r="N176" i="8"/>
  <c r="N175" i="8"/>
  <c r="N174" i="8"/>
  <c r="N173" i="8"/>
  <c r="N172" i="8"/>
  <c r="N171" i="8"/>
  <c r="N170" i="8"/>
  <c r="N169" i="8"/>
  <c r="N168" i="8"/>
  <c r="N167" i="8"/>
  <c r="N166" i="8"/>
  <c r="N165" i="8"/>
  <c r="N164" i="8"/>
  <c r="N163" i="8"/>
  <c r="N162" i="8"/>
  <c r="N161" i="8"/>
  <c r="N160" i="8"/>
  <c r="N159" i="8"/>
  <c r="N158" i="8"/>
  <c r="N157" i="8"/>
  <c r="N156" i="8"/>
  <c r="N155" i="8"/>
  <c r="N154" i="8"/>
  <c r="N153" i="8"/>
  <c r="N152" i="8"/>
  <c r="N151" i="8"/>
  <c r="N150" i="8"/>
  <c r="N149" i="8"/>
  <c r="N148" i="8"/>
  <c r="N147" i="8"/>
  <c r="N146" i="8"/>
  <c r="M145" i="8"/>
  <c r="L145" i="8"/>
  <c r="K145" i="8"/>
  <c r="J145" i="8"/>
  <c r="I145" i="8"/>
  <c r="H145" i="8"/>
  <c r="G145" i="8"/>
  <c r="F145" i="8"/>
  <c r="E145" i="8"/>
  <c r="D145" i="8"/>
  <c r="C145" i="8"/>
  <c r="B145" i="8"/>
  <c r="N144" i="8"/>
  <c r="N143" i="8"/>
  <c r="M142" i="8"/>
  <c r="L142" i="8"/>
  <c r="K142" i="8"/>
  <c r="J142" i="8"/>
  <c r="I142" i="8"/>
  <c r="H142" i="8"/>
  <c r="G142" i="8"/>
  <c r="F142" i="8"/>
  <c r="E142" i="8"/>
  <c r="D142" i="8"/>
  <c r="C142" i="8"/>
  <c r="B142" i="8"/>
  <c r="N141" i="8"/>
  <c r="N140" i="8"/>
  <c r="M139" i="8"/>
  <c r="L139" i="8"/>
  <c r="K139" i="8"/>
  <c r="J139" i="8"/>
  <c r="I139" i="8"/>
  <c r="H139" i="8"/>
  <c r="G139" i="8"/>
  <c r="F139" i="8"/>
  <c r="E139" i="8"/>
  <c r="D139" i="8"/>
  <c r="C139" i="8"/>
  <c r="B139" i="8"/>
  <c r="N139" i="8" s="1"/>
  <c r="N138" i="8"/>
  <c r="N137" i="8"/>
  <c r="N136" i="8"/>
  <c r="M135" i="8"/>
  <c r="L135" i="8"/>
  <c r="K135" i="8"/>
  <c r="J135" i="8"/>
  <c r="I135" i="8"/>
  <c r="I134" i="8" s="1"/>
  <c r="I203" i="8" s="1"/>
  <c r="I205" i="8" s="1"/>
  <c r="H135" i="8"/>
  <c r="G135" i="8"/>
  <c r="F135" i="8"/>
  <c r="E135" i="8"/>
  <c r="D135" i="8"/>
  <c r="C135" i="8"/>
  <c r="B135" i="8"/>
  <c r="H134" i="8"/>
  <c r="N131" i="8"/>
  <c r="N129" i="8"/>
  <c r="N128" i="8"/>
  <c r="N127" i="8"/>
  <c r="M126" i="8"/>
  <c r="L126" i="8"/>
  <c r="K126" i="8"/>
  <c r="J126" i="8"/>
  <c r="I126" i="8"/>
  <c r="H126" i="8"/>
  <c r="G126" i="8"/>
  <c r="F126" i="8"/>
  <c r="E126" i="8"/>
  <c r="D126" i="8"/>
  <c r="C126" i="8"/>
  <c r="B126" i="8"/>
  <c r="N125" i="8"/>
  <c r="N124" i="8"/>
  <c r="N123" i="8"/>
  <c r="N122" i="8"/>
  <c r="N121" i="8"/>
  <c r="M120" i="8"/>
  <c r="L120" i="8"/>
  <c r="K120" i="8"/>
  <c r="J120" i="8"/>
  <c r="I120" i="8"/>
  <c r="H120" i="8"/>
  <c r="G120" i="8"/>
  <c r="F120" i="8"/>
  <c r="E120" i="8"/>
  <c r="D120" i="8"/>
  <c r="C120" i="8"/>
  <c r="B120" i="8"/>
  <c r="N119" i="8"/>
  <c r="N118" i="8"/>
  <c r="N117" i="8"/>
  <c r="N116" i="8"/>
  <c r="N115" i="8"/>
  <c r="N114" i="8"/>
  <c r="N113" i="8"/>
  <c r="N112" i="8"/>
  <c r="N111" i="8"/>
  <c r="N110" i="8"/>
  <c r="N109" i="8"/>
  <c r="N108" i="8"/>
  <c r="N107" i="8"/>
  <c r="N106" i="8"/>
  <c r="N105" i="8"/>
  <c r="N104" i="8"/>
  <c r="N103" i="8"/>
  <c r="N102" i="8"/>
  <c r="N101" i="8"/>
  <c r="N100" i="8"/>
  <c r="N99" i="8"/>
  <c r="N98" i="8"/>
  <c r="N97" i="8"/>
  <c r="N96" i="8"/>
  <c r="N95" i="8"/>
  <c r="N94" i="8"/>
  <c r="N93" i="8"/>
  <c r="N92" i="8"/>
  <c r="N91" i="8"/>
  <c r="N90" i="8"/>
  <c r="N89" i="8"/>
  <c r="N88" i="8"/>
  <c r="N87" i="8"/>
  <c r="N86" i="8"/>
  <c r="N85" i="8"/>
  <c r="N84" i="8"/>
  <c r="N83" i="8"/>
  <c r="N82" i="8"/>
  <c r="N81" i="8"/>
  <c r="N80" i="8"/>
  <c r="N79" i="8"/>
  <c r="N78" i="8"/>
  <c r="N77" i="8"/>
  <c r="N76" i="8"/>
  <c r="N75" i="8"/>
  <c r="N74" i="8"/>
  <c r="N73" i="8"/>
  <c r="N72" i="8"/>
  <c r="N71" i="8"/>
  <c r="N70" i="8"/>
  <c r="N69" i="8"/>
  <c r="N68" i="8"/>
  <c r="N67" i="8"/>
  <c r="N66" i="8"/>
  <c r="N65" i="8"/>
  <c r="N64" i="8"/>
  <c r="N63" i="8"/>
  <c r="N62" i="8"/>
  <c r="N61" i="8"/>
  <c r="N60" i="8"/>
  <c r="N59" i="8"/>
  <c r="N58" i="8"/>
  <c r="N57" i="8"/>
  <c r="N56" i="8"/>
  <c r="N55" i="8"/>
  <c r="N54" i="8"/>
  <c r="N53" i="8"/>
  <c r="N52" i="8"/>
  <c r="N51" i="8"/>
  <c r="N50" i="8"/>
  <c r="N49" i="8"/>
  <c r="N48" i="8"/>
  <c r="N47" i="8"/>
  <c r="N46" i="8"/>
  <c r="N45" i="8"/>
  <c r="N44" i="8"/>
  <c r="N43" i="8"/>
  <c r="N42" i="8"/>
  <c r="N41" i="8"/>
  <c r="M40" i="8"/>
  <c r="L40" i="8"/>
  <c r="K40" i="8"/>
  <c r="J40" i="8"/>
  <c r="I40" i="8"/>
  <c r="H40" i="8"/>
  <c r="G40" i="8"/>
  <c r="F40" i="8"/>
  <c r="E40" i="8"/>
  <c r="D40" i="8"/>
  <c r="C40" i="8"/>
  <c r="B40" i="8"/>
  <c r="N39" i="8"/>
  <c r="N38" i="8"/>
  <c r="N37" i="8"/>
  <c r="N36" i="8"/>
  <c r="N35" i="8"/>
  <c r="N34" i="8"/>
  <c r="N33" i="8"/>
  <c r="N32" i="8"/>
  <c r="N31" i="8"/>
  <c r="N30" i="8"/>
  <c r="N29" i="8"/>
  <c r="N28" i="8"/>
  <c r="N27" i="8"/>
  <c r="N26" i="8"/>
  <c r="N25" i="8"/>
  <c r="N24" i="8"/>
  <c r="N23" i="8"/>
  <c r="N22" i="8"/>
  <c r="M21" i="8"/>
  <c r="L21" i="8"/>
  <c r="K21" i="8"/>
  <c r="J21" i="8"/>
  <c r="I21" i="8"/>
  <c r="H21" i="8"/>
  <c r="G21" i="8"/>
  <c r="F21" i="8"/>
  <c r="E21" i="8"/>
  <c r="D21" i="8"/>
  <c r="C21" i="8"/>
  <c r="B21" i="8"/>
  <c r="N20" i="8"/>
  <c r="N19" i="8"/>
  <c r="N18" i="8"/>
  <c r="N17" i="8"/>
  <c r="N16" i="8"/>
  <c r="N15" i="8"/>
  <c r="N14" i="8"/>
  <c r="M13" i="8"/>
  <c r="L13" i="8"/>
  <c r="K13" i="8"/>
  <c r="J13" i="8"/>
  <c r="I13" i="8"/>
  <c r="H13" i="8"/>
  <c r="G13" i="8"/>
  <c r="G12" i="8" s="1"/>
  <c r="F13" i="8"/>
  <c r="E13" i="8"/>
  <c r="D13" i="8"/>
  <c r="C13" i="8"/>
  <c r="B13" i="8"/>
  <c r="N11" i="8"/>
  <c r="N10" i="8"/>
  <c r="N9" i="8"/>
  <c r="N8" i="8"/>
  <c r="N7" i="8"/>
  <c r="N6" i="8"/>
  <c r="M5" i="8"/>
  <c r="L5" i="8"/>
  <c r="K5" i="8"/>
  <c r="J5" i="8"/>
  <c r="I5" i="8"/>
  <c r="H5" i="8"/>
  <c r="G5" i="8"/>
  <c r="F5" i="8"/>
  <c r="E5" i="8"/>
  <c r="D5" i="8"/>
  <c r="C5" i="8"/>
  <c r="B5" i="8"/>
  <c r="K2" i="8"/>
  <c r="G134" i="8" l="1"/>
  <c r="G203" i="8" s="1"/>
  <c r="G205" i="8" s="1"/>
  <c r="F12" i="8"/>
  <c r="F4" i="8" s="1"/>
  <c r="F130" i="8" s="1"/>
  <c r="J12" i="8"/>
  <c r="G4" i="8"/>
  <c r="G130" i="8" s="1"/>
  <c r="G132" i="8" s="1"/>
  <c r="D12" i="8"/>
  <c r="D4" i="8" s="1"/>
  <c r="L12" i="8"/>
  <c r="L4" i="8" s="1"/>
  <c r="F134" i="8"/>
  <c r="F203" i="8" s="1"/>
  <c r="F205" i="8" s="1"/>
  <c r="C12" i="8"/>
  <c r="C4" i="8" s="1"/>
  <c r="K12" i="8"/>
  <c r="K4" i="8" s="1"/>
  <c r="I12" i="8"/>
  <c r="N135" i="8"/>
  <c r="K134" i="8"/>
  <c r="K203" i="8" s="1"/>
  <c r="K205" i="8" s="1"/>
  <c r="N199" i="8"/>
  <c r="I4" i="8"/>
  <c r="I130" i="8" s="1"/>
  <c r="I132" i="8" s="1"/>
  <c r="N145" i="8"/>
  <c r="H12" i="8"/>
  <c r="H4" i="8" s="1"/>
  <c r="H206" i="8" s="1"/>
  <c r="N120" i="8"/>
  <c r="J134" i="8"/>
  <c r="J203" i="8" s="1"/>
  <c r="J205" i="8" s="1"/>
  <c r="J4" i="8"/>
  <c r="J206" i="8" s="1"/>
  <c r="N40" i="8"/>
  <c r="N126" i="8"/>
  <c r="N142" i="8"/>
  <c r="D134" i="8"/>
  <c r="D203" i="8" s="1"/>
  <c r="D205" i="8" s="1"/>
  <c r="L134" i="8"/>
  <c r="L203" i="8" s="1"/>
  <c r="L205" i="8" s="1"/>
  <c r="H203" i="8"/>
  <c r="H205" i="8" s="1"/>
  <c r="N13" i="8"/>
  <c r="C134" i="8"/>
  <c r="C203" i="8" s="1"/>
  <c r="C205" i="8" s="1"/>
  <c r="N5" i="8"/>
  <c r="N21" i="8"/>
  <c r="M12" i="8"/>
  <c r="M4" i="8" s="1"/>
  <c r="M130" i="8" s="1"/>
  <c r="M132" i="8" s="1"/>
  <c r="E134" i="8"/>
  <c r="E203" i="8" s="1"/>
  <c r="E205" i="8" s="1"/>
  <c r="M134" i="8"/>
  <c r="M203" i="8" s="1"/>
  <c r="M205" i="8" s="1"/>
  <c r="B12" i="8"/>
  <c r="B134" i="8"/>
  <c r="E12" i="8"/>
  <c r="E4" i="8" s="1"/>
  <c r="N194" i="8"/>
  <c r="F206" i="8" l="1"/>
  <c r="I206" i="8"/>
  <c r="M206" i="8"/>
  <c r="J130" i="8"/>
  <c r="J132" i="8" s="1"/>
  <c r="G206" i="8"/>
  <c r="K206" i="8"/>
  <c r="K130" i="8"/>
  <c r="K132" i="8" s="1"/>
  <c r="D206" i="8"/>
  <c r="D130" i="8"/>
  <c r="D132" i="8" s="1"/>
  <c r="L130" i="8"/>
  <c r="L132" i="8" s="1"/>
  <c r="L206" i="8"/>
  <c r="C206" i="8"/>
  <c r="C130" i="8"/>
  <c r="C132" i="8" s="1"/>
  <c r="H130" i="8"/>
  <c r="H132" i="8" s="1"/>
  <c r="N12" i="8"/>
  <c r="N134" i="8"/>
  <c r="B4" i="8"/>
  <c r="B203" i="8"/>
  <c r="E130" i="8"/>
  <c r="E132" i="8" s="1"/>
  <c r="E206" i="8"/>
  <c r="H2" i="8"/>
  <c r="F132" i="8"/>
  <c r="N203" i="8" l="1"/>
  <c r="B205" i="8"/>
  <c r="N205" i="8" s="1"/>
  <c r="B130" i="8"/>
  <c r="B206" i="8"/>
  <c r="N206" i="8" s="1"/>
  <c r="N4" i="8"/>
  <c r="B132" i="8" l="1"/>
  <c r="N130" i="8"/>
  <c r="N132" i="8" l="1"/>
  <c r="N162" i="7" l="1"/>
  <c r="N160" i="7"/>
  <c r="N159" i="7"/>
  <c r="N158" i="7"/>
  <c r="M157" i="7"/>
  <c r="L157" i="7"/>
  <c r="K157" i="7"/>
  <c r="J157" i="7"/>
  <c r="I157" i="7"/>
  <c r="H157" i="7"/>
  <c r="G157" i="7"/>
  <c r="F157" i="7"/>
  <c r="E157" i="7"/>
  <c r="D157" i="7"/>
  <c r="C157" i="7"/>
  <c r="B157" i="7"/>
  <c r="N156" i="7"/>
  <c r="N155" i="7"/>
  <c r="N154" i="7"/>
  <c r="N153" i="7"/>
  <c r="M152" i="7"/>
  <c r="L152" i="7"/>
  <c r="K152" i="7"/>
  <c r="J152" i="7"/>
  <c r="I152" i="7"/>
  <c r="H152" i="7"/>
  <c r="G152" i="7"/>
  <c r="F152" i="7"/>
  <c r="E152" i="7"/>
  <c r="D152" i="7"/>
  <c r="C152" i="7"/>
  <c r="B152" i="7"/>
  <c r="N151" i="7"/>
  <c r="N150" i="7"/>
  <c r="N149" i="7"/>
  <c r="N148" i="7"/>
  <c r="N147" i="7"/>
  <c r="N146" i="7"/>
  <c r="N145" i="7"/>
  <c r="N144" i="7"/>
  <c r="N143" i="7"/>
  <c r="N142" i="7"/>
  <c r="N141" i="7"/>
  <c r="N140" i="7"/>
  <c r="N139" i="7"/>
  <c r="N138" i="7"/>
  <c r="N137" i="7"/>
  <c r="N136" i="7"/>
  <c r="N135" i="7"/>
  <c r="N134" i="7"/>
  <c r="M133" i="7"/>
  <c r="L133" i="7"/>
  <c r="K133" i="7"/>
  <c r="J133" i="7"/>
  <c r="I133" i="7"/>
  <c r="H133" i="7"/>
  <c r="G133" i="7"/>
  <c r="F133" i="7"/>
  <c r="E133" i="7"/>
  <c r="D133" i="7"/>
  <c r="C133" i="7"/>
  <c r="B133" i="7"/>
  <c r="N132" i="7"/>
  <c r="N131" i="7"/>
  <c r="N130" i="7"/>
  <c r="M129" i="7"/>
  <c r="L129" i="7"/>
  <c r="K129" i="7"/>
  <c r="K128" i="7" s="1"/>
  <c r="J129" i="7"/>
  <c r="I129" i="7"/>
  <c r="H129" i="7"/>
  <c r="G129" i="7"/>
  <c r="G128" i="7" s="1"/>
  <c r="F129" i="7"/>
  <c r="E129" i="7"/>
  <c r="D129" i="7"/>
  <c r="C129" i="7"/>
  <c r="C128" i="7" s="1"/>
  <c r="B129" i="7"/>
  <c r="J128" i="7"/>
  <c r="N125" i="7"/>
  <c r="N123" i="7"/>
  <c r="N122" i="7"/>
  <c r="N121" i="7"/>
  <c r="M120" i="7"/>
  <c r="L120" i="7"/>
  <c r="K120" i="7"/>
  <c r="J120" i="7"/>
  <c r="I120" i="7"/>
  <c r="H120" i="7"/>
  <c r="G120" i="7"/>
  <c r="F120" i="7"/>
  <c r="E120" i="7"/>
  <c r="D120" i="7"/>
  <c r="C120" i="7"/>
  <c r="B120" i="7"/>
  <c r="N119" i="7"/>
  <c r="N118" i="7"/>
  <c r="N117" i="7"/>
  <c r="N116" i="7"/>
  <c r="N115" i="7"/>
  <c r="M114" i="7"/>
  <c r="L114" i="7"/>
  <c r="K114" i="7"/>
  <c r="J114" i="7"/>
  <c r="I114" i="7"/>
  <c r="H114" i="7"/>
  <c r="G114" i="7"/>
  <c r="F114" i="7"/>
  <c r="E114" i="7"/>
  <c r="D114" i="7"/>
  <c r="C114" i="7"/>
  <c r="B114" i="7"/>
  <c r="N113"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M40" i="7"/>
  <c r="L40" i="7"/>
  <c r="K40" i="7"/>
  <c r="J40" i="7"/>
  <c r="I40" i="7"/>
  <c r="H40" i="7"/>
  <c r="G40" i="7"/>
  <c r="F40" i="7"/>
  <c r="E40" i="7"/>
  <c r="D40" i="7"/>
  <c r="C40" i="7"/>
  <c r="B40" i="7"/>
  <c r="N39" i="7"/>
  <c r="N38" i="7"/>
  <c r="N37" i="7"/>
  <c r="N36" i="7"/>
  <c r="N35" i="7"/>
  <c r="N34" i="7"/>
  <c r="N33" i="7"/>
  <c r="N32" i="7"/>
  <c r="N31" i="7"/>
  <c r="N30" i="7"/>
  <c r="N29" i="7"/>
  <c r="N28" i="7"/>
  <c r="N27" i="7"/>
  <c r="N26" i="7"/>
  <c r="N25" i="7"/>
  <c r="N24" i="7"/>
  <c r="N23" i="7"/>
  <c r="N22" i="7"/>
  <c r="M21" i="7"/>
  <c r="L21" i="7"/>
  <c r="K21" i="7"/>
  <c r="J21" i="7"/>
  <c r="I21" i="7"/>
  <c r="H21" i="7"/>
  <c r="G21" i="7"/>
  <c r="F21" i="7"/>
  <c r="E21" i="7"/>
  <c r="D21" i="7"/>
  <c r="C21" i="7"/>
  <c r="B21" i="7"/>
  <c r="N20" i="7"/>
  <c r="N19" i="7"/>
  <c r="N18" i="7"/>
  <c r="N17" i="7"/>
  <c r="N16" i="7"/>
  <c r="N15" i="7"/>
  <c r="N14" i="7"/>
  <c r="M13" i="7"/>
  <c r="L13" i="7"/>
  <c r="K13" i="7"/>
  <c r="J13" i="7"/>
  <c r="I13" i="7"/>
  <c r="H13" i="7"/>
  <c r="H12" i="7" s="1"/>
  <c r="G13" i="7"/>
  <c r="F13" i="7"/>
  <c r="E13" i="7"/>
  <c r="D13" i="7"/>
  <c r="C13" i="7"/>
  <c r="B13" i="7"/>
  <c r="N11" i="7"/>
  <c r="N10" i="7"/>
  <c r="N9" i="7"/>
  <c r="N8" i="7"/>
  <c r="N7" i="7"/>
  <c r="N6" i="7"/>
  <c r="M5" i="7"/>
  <c r="L5" i="7"/>
  <c r="K5" i="7"/>
  <c r="J5" i="7"/>
  <c r="I5" i="7"/>
  <c r="H5" i="7"/>
  <c r="G5" i="7"/>
  <c r="F5" i="7"/>
  <c r="E5" i="7"/>
  <c r="D5" i="7"/>
  <c r="C5" i="7"/>
  <c r="B5" i="7"/>
  <c r="K2" i="7"/>
  <c r="F128" i="7" l="1"/>
  <c r="E12" i="7"/>
  <c r="E4" i="7" s="1"/>
  <c r="E164" i="7" s="1"/>
  <c r="H4" i="7"/>
  <c r="F161" i="7"/>
  <c r="F163" i="7" s="1"/>
  <c r="F12" i="7"/>
  <c r="F4" i="7" s="1"/>
  <c r="N157" i="7"/>
  <c r="D12" i="7"/>
  <c r="D4" i="7" s="1"/>
  <c r="L12" i="7"/>
  <c r="L4" i="7" s="1"/>
  <c r="D128" i="7"/>
  <c r="D161" i="7" s="1"/>
  <c r="D163" i="7" s="1"/>
  <c r="L128" i="7"/>
  <c r="L161" i="7" s="1"/>
  <c r="L163" i="7" s="1"/>
  <c r="E128" i="7"/>
  <c r="E161" i="7" s="1"/>
  <c r="E163" i="7" s="1"/>
  <c r="I12" i="7"/>
  <c r="I4" i="7" s="1"/>
  <c r="I164" i="7" s="1"/>
  <c r="M12" i="7"/>
  <c r="M4" i="7" s="1"/>
  <c r="J12" i="7"/>
  <c r="J4" i="7" s="1"/>
  <c r="N21" i="7"/>
  <c r="H128" i="7"/>
  <c r="H161" i="7" s="1"/>
  <c r="H163" i="7" s="1"/>
  <c r="K161" i="7"/>
  <c r="K163" i="7" s="1"/>
  <c r="N133" i="7"/>
  <c r="N129" i="7"/>
  <c r="H124" i="7"/>
  <c r="H126" i="7" s="1"/>
  <c r="H164" i="7"/>
  <c r="J161" i="7"/>
  <c r="J163" i="7" s="1"/>
  <c r="I128" i="7"/>
  <c r="I161" i="7" s="1"/>
  <c r="I163" i="7" s="1"/>
  <c r="N114" i="7"/>
  <c r="N120" i="7"/>
  <c r="B128" i="7"/>
  <c r="G161" i="7"/>
  <c r="G163" i="7" s="1"/>
  <c r="C161" i="7"/>
  <c r="C163" i="7" s="1"/>
  <c r="N5" i="7"/>
  <c r="N13" i="7"/>
  <c r="G12" i="7"/>
  <c r="G4" i="7" s="1"/>
  <c r="M128" i="7"/>
  <c r="M161" i="7" s="1"/>
  <c r="M163" i="7" s="1"/>
  <c r="B12" i="7"/>
  <c r="B4" i="7" s="1"/>
  <c r="C12" i="7"/>
  <c r="C4" i="7" s="1"/>
  <c r="K12" i="7"/>
  <c r="K4" i="7" s="1"/>
  <c r="N40" i="7"/>
  <c r="B161" i="7"/>
  <c r="N152" i="7"/>
  <c r="F124" i="7" l="1"/>
  <c r="F164" i="7"/>
  <c r="E124" i="7"/>
  <c r="E126" i="7" s="1"/>
  <c r="I124" i="7"/>
  <c r="I126" i="7" s="1"/>
  <c r="N128" i="7"/>
  <c r="N12" i="7"/>
  <c r="K124" i="7"/>
  <c r="K126" i="7" s="1"/>
  <c r="K164" i="7"/>
  <c r="C124" i="7"/>
  <c r="C126" i="7" s="1"/>
  <c r="C164" i="7"/>
  <c r="B164" i="7"/>
  <c r="N4" i="7"/>
  <c r="B124" i="7"/>
  <c r="B126" i="7" s="1"/>
  <c r="L124" i="7"/>
  <c r="L126" i="7" s="1"/>
  <c r="L164" i="7"/>
  <c r="D124" i="7"/>
  <c r="D126" i="7" s="1"/>
  <c r="D164" i="7"/>
  <c r="G124" i="7"/>
  <c r="G126" i="7" s="1"/>
  <c r="G164" i="7"/>
  <c r="J124" i="7"/>
  <c r="J126" i="7" s="1"/>
  <c r="J164" i="7"/>
  <c r="M124" i="7"/>
  <c r="M126" i="7" s="1"/>
  <c r="M164" i="7"/>
  <c r="B163" i="7"/>
  <c r="N163" i="7" s="1"/>
  <c r="N161" i="7"/>
  <c r="H2" i="7" l="1"/>
  <c r="F126" i="7"/>
  <c r="N126" i="7" s="1"/>
  <c r="N164" i="7"/>
  <c r="N124" i="7"/>
</calcChain>
</file>

<file path=xl/sharedStrings.xml><?xml version="1.0" encoding="utf-8"?>
<sst xmlns="http://schemas.openxmlformats.org/spreadsheetml/2006/main" count="2873" uniqueCount="768">
  <si>
    <t>მ.შ. მარეგულირებელი</t>
  </si>
  <si>
    <t>მ.შ. სეზონური</t>
  </si>
  <si>
    <t>სულ რესურსი</t>
  </si>
  <si>
    <t>ქსელში მიწოდება</t>
  </si>
  <si>
    <t>იანვარი</t>
  </si>
  <si>
    <t>თებერვალი</t>
  </si>
  <si>
    <t>მარტი</t>
  </si>
  <si>
    <t>აპრილი</t>
  </si>
  <si>
    <t>მაისი</t>
  </si>
  <si>
    <t>ივნისი</t>
  </si>
  <si>
    <t>ივლისი</t>
  </si>
  <si>
    <t>აგვისტო</t>
  </si>
  <si>
    <t>სულ</t>
  </si>
  <si>
    <t>მომხმარებლებზე მიწოდება</t>
  </si>
  <si>
    <t>ქართლის ქარის სადგური</t>
  </si>
  <si>
    <t xml:space="preserve"> - "ჯორჯიან მანგანეზი"</t>
  </si>
  <si>
    <t xml:space="preserve"> - "ჯორჯიან უოთერ ენდ ფაუერი"</t>
  </si>
  <si>
    <t xml:space="preserve"> - "ბი ეფ დი სი"</t>
  </si>
  <si>
    <t xml:space="preserve"> - ენერგო პრო ჯორჯია (სათაო ოფისი)</t>
  </si>
  <si>
    <t xml:space="preserve"> -  "რუსთავის ფოლადი"</t>
  </si>
  <si>
    <t xml:space="preserve"> - "ჯეოსთილი"</t>
  </si>
  <si>
    <t xml:space="preserve"> -  "რუსთავის აზოტი"</t>
  </si>
  <si>
    <t xml:space="preserve"> - "ჰაიდელბერგცემენტი ჯორჯია"</t>
  </si>
  <si>
    <t xml:space="preserve"> - "აითილები"</t>
  </si>
  <si>
    <t xml:space="preserve"> - "ჯი თი ემ გრუპი"</t>
  </si>
  <si>
    <t xml:space="preserve"> - "ჭიათურმანგანუმ ჯორჯია"</t>
  </si>
  <si>
    <t xml:space="preserve"> - "რუსელოისი"</t>
  </si>
  <si>
    <t xml:space="preserve"> - "ბლოქფაუერი"</t>
  </si>
  <si>
    <t xml:space="preserve"> - "RMG Cooper"</t>
  </si>
  <si>
    <t>(მლნ.კვტსთ)</t>
  </si>
  <si>
    <t>დასახელება</t>
  </si>
  <si>
    <t>სექტემბერი</t>
  </si>
  <si>
    <t>ოქტომბერი</t>
  </si>
  <si>
    <t>ნოემბერი</t>
  </si>
  <si>
    <t>დეკემბერი</t>
  </si>
  <si>
    <t>თბოსადგურები სულ</t>
  </si>
  <si>
    <t xml:space="preserve"> - მტკვარი</t>
  </si>
  <si>
    <t>ჰიდროსადგურები სულ</t>
  </si>
  <si>
    <t xml:space="preserve"> - ზაჰესი</t>
  </si>
  <si>
    <t xml:space="preserve"> - აწჰესი</t>
  </si>
  <si>
    <t xml:space="preserve"> - მესტიაჭალა ჰესი 2</t>
  </si>
  <si>
    <t xml:space="preserve"> - მესტიაჭალა ჰესი 1</t>
  </si>
  <si>
    <t>მ.შ. მცირე სიმძლავრის</t>
  </si>
  <si>
    <t xml:space="preserve"> - აბჰესი</t>
  </si>
  <si>
    <t xml:space="preserve"> - კეხვი ჰესი</t>
  </si>
  <si>
    <t xml:space="preserve"> - აჭიჰესი</t>
  </si>
  <si>
    <t xml:space="preserve"> - ბოდორნა ჰესი</t>
  </si>
  <si>
    <t xml:space="preserve"> - სკურდიდი ჰესი</t>
  </si>
  <si>
    <t xml:space="preserve"> - ჯონოული ჰესი 1</t>
  </si>
  <si>
    <t xml:space="preserve"> - არაგვი ჰესი 2</t>
  </si>
  <si>
    <t xml:space="preserve"> - ორო ჰესი</t>
  </si>
  <si>
    <t xml:space="preserve"> - ავანი ჰესი</t>
  </si>
  <si>
    <t>იმპორტი სულ</t>
  </si>
  <si>
    <t xml:space="preserve"> - რუსეთიდან</t>
  </si>
  <si>
    <t xml:space="preserve"> - თურქეთიდან</t>
  </si>
  <si>
    <t xml:space="preserve"> - აზერბაიჯანიდან</t>
  </si>
  <si>
    <t xml:space="preserve"> - სომხეთიდან</t>
  </si>
  <si>
    <t>ტრანზიტის მიზნით საქართველოში შემოსული ელ. ენერგია</t>
  </si>
  <si>
    <t>სასადგურო დანაკარგები და ს/მ</t>
  </si>
  <si>
    <t xml:space="preserve"> - აფხაზეთი</t>
  </si>
  <si>
    <t xml:space="preserve"> - თელასი</t>
  </si>
  <si>
    <t xml:space="preserve"> - ენერგო-პრო ჯორჯია</t>
  </si>
  <si>
    <t>პირდაპირი მომხმარებლები</t>
  </si>
  <si>
    <t>გაჩერებული ელ.სადგურების ს/მ</t>
  </si>
  <si>
    <t>ექსპორტი სულ</t>
  </si>
  <si>
    <t xml:space="preserve"> - რუსეთში</t>
  </si>
  <si>
    <t xml:space="preserve"> - თურქეთში</t>
  </si>
  <si>
    <t xml:space="preserve"> - აზერბაიჯანში</t>
  </si>
  <si>
    <t xml:space="preserve"> - სომხეთში</t>
  </si>
  <si>
    <t>ტრანზიტის მიზნით საქართველოდან გასული ელ. ენერგია</t>
  </si>
  <si>
    <t xml:space="preserve"> - თურქეთში (აზერბაიჯანიდან)</t>
  </si>
  <si>
    <t xml:space="preserve"> - თურქეთში (რუსეთიდან)</t>
  </si>
  <si>
    <t xml:space="preserve">ტრანსპორტირების ხარჯი </t>
  </si>
  <si>
    <t>სულ მოთხოვნა კარგვების გათვალისწინებით</t>
  </si>
  <si>
    <t>სულ გამომუშავება</t>
  </si>
  <si>
    <t xml:space="preserve"> - საშუალა ჰესი 2</t>
  </si>
  <si>
    <t xml:space="preserve"> - ჭაპალა ჰესი</t>
  </si>
  <si>
    <t xml:space="preserve"> - ხელრა ჰესი</t>
  </si>
  <si>
    <t xml:space="preserve"> - იფარი ჰესი</t>
  </si>
  <si>
    <t xml:space="preserve"> - გარდაბნის თბოსადგური 1</t>
  </si>
  <si>
    <t xml:space="preserve"> - გარდაბნის თბოსადგური 2</t>
  </si>
  <si>
    <t xml:space="preserve"> - ძამა ჰესი</t>
  </si>
  <si>
    <t xml:space="preserve"> - "ჯეომეინთენანსი"</t>
  </si>
  <si>
    <t xml:space="preserve"> - ლახამი ჰესი 2</t>
  </si>
  <si>
    <t xml:space="preserve"> - თბილ სრესი</t>
  </si>
  <si>
    <t xml:space="preserve"> - აირტურბინა</t>
  </si>
  <si>
    <t xml:space="preserve"> - ენგურ ჰესი</t>
  </si>
  <si>
    <t xml:space="preserve"> - ვარდნილ ჰესი</t>
  </si>
  <si>
    <t xml:space="preserve"> - ხრამ ჰესი 1</t>
  </si>
  <si>
    <t xml:space="preserve"> - ხრამ ჰესი 2</t>
  </si>
  <si>
    <t xml:space="preserve"> - შაორ ჰესი</t>
  </si>
  <si>
    <t xml:space="preserve"> - ძევრულ ჰესი</t>
  </si>
  <si>
    <t xml:space="preserve"> - ჟინვალ ჰესი</t>
  </si>
  <si>
    <t xml:space="preserve"> - ვარციხე ჰესი</t>
  </si>
  <si>
    <t xml:space="preserve"> - გუმათ ჰესი</t>
  </si>
  <si>
    <t xml:space="preserve"> - რიონ ჰესი</t>
  </si>
  <si>
    <t xml:space="preserve"> - ლაჯანურ ჰესი</t>
  </si>
  <si>
    <t xml:space="preserve"> - ორთაჭალა ჰესი</t>
  </si>
  <si>
    <t xml:space="preserve"> - ჩითახევი ჰესი</t>
  </si>
  <si>
    <t xml:space="preserve"> - ხადორ ჰესი</t>
  </si>
  <si>
    <t xml:space="preserve"> - ლარსი ჰესი</t>
  </si>
  <si>
    <t xml:space="preserve"> - ფარავან ჰესი</t>
  </si>
  <si>
    <t xml:space="preserve"> - დარიალ ჰესი</t>
  </si>
  <si>
    <t xml:space="preserve"> - ხელვაჩაური ჰესი 1</t>
  </si>
  <si>
    <t xml:space="preserve"> - შუახევ ჰესი</t>
  </si>
  <si>
    <t xml:space="preserve"> - კირნათი ჰესი</t>
  </si>
  <si>
    <t xml:space="preserve"> - ოლდენერჯი ჰესი</t>
  </si>
  <si>
    <t xml:space="preserve"> - ალაზან ჰესი</t>
  </si>
  <si>
    <t xml:space="preserve"> - ბჟუჟა ჰესი</t>
  </si>
  <si>
    <t xml:space="preserve"> - თეთრიხევი ჰესი</t>
  </si>
  <si>
    <t xml:space="preserve"> - სიონ ჰესი</t>
  </si>
  <si>
    <t xml:space="preserve"> - რიცეულა ჰესი</t>
  </si>
  <si>
    <t xml:space="preserve"> - ჩალა ჰესი</t>
  </si>
  <si>
    <t xml:space="preserve"> - ჩხორ ჰესი</t>
  </si>
  <si>
    <t xml:space="preserve"> - დაშბაშ ჰესი</t>
  </si>
  <si>
    <t xml:space="preserve"> - მაშავერა ჰესი</t>
  </si>
  <si>
    <t xml:space="preserve"> - კაბალი ჰესი</t>
  </si>
  <si>
    <t xml:space="preserve"> - კახარეთი ჰესი</t>
  </si>
  <si>
    <t xml:space="preserve"> - მარტყოფ ჰესი</t>
  </si>
  <si>
    <t xml:space="preserve"> - ინწობა ჰესი</t>
  </si>
  <si>
    <t xml:space="preserve"> - ყაზბეგი ჰესი 2</t>
  </si>
  <si>
    <t xml:space="preserve"> - ახალქალაქი ჰესი (ენერგეტიკი)</t>
  </si>
  <si>
    <t xml:space="preserve"> - ალგეთა ჰესი</t>
  </si>
  <si>
    <t xml:space="preserve"> - მაჭახელა ჰესი </t>
  </si>
  <si>
    <t xml:space="preserve"> - მისაქციელიჰესი </t>
  </si>
  <si>
    <t xml:space="preserve"> - სქური ჰესი</t>
  </si>
  <si>
    <t xml:space="preserve"> - ხერთვისი ჰესი</t>
  </si>
  <si>
    <t xml:space="preserve"> - კინკიშა ჰესი</t>
  </si>
  <si>
    <t xml:space="preserve"> - იგოეთ ჰესი</t>
  </si>
  <si>
    <t xml:space="preserve"> - სანალია ჰესი</t>
  </si>
  <si>
    <t xml:space="preserve"> - რუსთავ ჰესი</t>
  </si>
  <si>
    <t xml:space="preserve"> - სულორი ჰესი</t>
  </si>
  <si>
    <t xml:space="preserve"> - ოკამი ჰესი</t>
  </si>
  <si>
    <t xml:space="preserve"> - ლოპოტა ჰესი</t>
  </si>
  <si>
    <t xml:space="preserve"> - ზვარეთი ჰესი</t>
  </si>
  <si>
    <t xml:space="preserve"> - ფშაველა ჰესი</t>
  </si>
  <si>
    <t xml:space="preserve"> - ტირიფონ ჰესი</t>
  </si>
  <si>
    <t xml:space="preserve"> - პანტიანი ჰესი</t>
  </si>
  <si>
    <t xml:space="preserve"> - ხადორი ჰესი 2</t>
  </si>
  <si>
    <t xml:space="preserve"> - რაჭა ჰესი</t>
  </si>
  <si>
    <t xml:space="preserve"> - ხან ჰესი</t>
  </si>
  <si>
    <t xml:space="preserve"> - დაგვა ჰესი</t>
  </si>
  <si>
    <t xml:space="preserve"> - ალაზან ჰესი 2</t>
  </si>
  <si>
    <t xml:space="preserve"> - შილდა ჰესი</t>
  </si>
  <si>
    <t xml:space="preserve"> - ბახვი ჰესი 3</t>
  </si>
  <si>
    <t xml:space="preserve"> - არაგვი ჰესი</t>
  </si>
  <si>
    <t xml:space="preserve"> - ახმეტა ჰესი</t>
  </si>
  <si>
    <t xml:space="preserve"> - კაზრეთი ჰესი</t>
  </si>
  <si>
    <t xml:space="preserve"> - ყაზბეგი ჰესი</t>
  </si>
  <si>
    <t xml:space="preserve"> - ფშაველა ჰესი (სტორი პაუერი)</t>
  </si>
  <si>
    <t xml:space="preserve"> - დებედა ჰესი</t>
  </si>
  <si>
    <t xml:space="preserve"> - შაქშაქეთი ჰესი</t>
  </si>
  <si>
    <t xml:space="preserve"> - საგურამო ჰესი</t>
  </si>
  <si>
    <t xml:space="preserve"> - მაქსანია ჰესი</t>
  </si>
  <si>
    <t xml:space="preserve"> - ნაბეღლავი ჰესი</t>
  </si>
  <si>
    <t xml:space="preserve"> - კინტრიშა ჰესი</t>
  </si>
  <si>
    <t xml:space="preserve"> - შილდა ჰესი 1</t>
  </si>
  <si>
    <t xml:space="preserve"> - ხეორი ჰესი</t>
  </si>
  <si>
    <t xml:space="preserve"> - კასლეთი ჰესი 2</t>
  </si>
  <si>
    <t xml:space="preserve"> - ლახამი ჰესი 1</t>
  </si>
  <si>
    <t xml:space="preserve"> - სხალთა ჰესი </t>
  </si>
  <si>
    <t xml:space="preserve"> - "დატა ჰაბი"</t>
  </si>
  <si>
    <t xml:space="preserve"> - საშუალა ჰესი 1</t>
  </si>
  <si>
    <t xml:space="preserve"> - "არესემ კორპ"</t>
  </si>
  <si>
    <t xml:space="preserve"> - დვირულა ჰესი </t>
  </si>
  <si>
    <t xml:space="preserve"> - საცხენისი ჰესი</t>
  </si>
  <si>
    <t>მ.შ. აფხაზეთში</t>
  </si>
  <si>
    <t xml:space="preserve"> - "ზესტაფონის ფეროშენადნობთა ქარხანა"</t>
  </si>
  <si>
    <t xml:space="preserve"> - "მეტალლაინი"</t>
  </si>
  <si>
    <t xml:space="preserve"> - ხრამ ჰესი </t>
  </si>
  <si>
    <t xml:space="preserve"> - თბილისის ზღვის ჰესი </t>
  </si>
  <si>
    <t xml:space="preserve"> - „მეტალოლამი“</t>
  </si>
  <si>
    <t xml:space="preserve"> - „ეი-ემ-ბი ალოისი“</t>
  </si>
  <si>
    <t xml:space="preserve"> - "ფერო ელოის ფროდაქშენი"</t>
  </si>
  <si>
    <t xml:space="preserve"> - „Weekend“</t>
  </si>
  <si>
    <t xml:space="preserve"> - „მოულდს ენდ მეტალს ჯორჯია“</t>
  </si>
  <si>
    <t xml:space="preserve"> - „კორპორაცია ფოთის საზღვაო ნავსადგური“</t>
  </si>
  <si>
    <t xml:space="preserve"> - „არგო"</t>
  </si>
  <si>
    <t xml:space="preserve"> - „ჯორჯიან ბილდინგ გრუოფი“</t>
  </si>
  <si>
    <t xml:space="preserve"> - „კარმენი“</t>
  </si>
  <si>
    <t xml:space="preserve"> - „საქართველოს გაერთიანებული წყალმომარაგების კომპანია“</t>
  </si>
  <si>
    <t xml:space="preserve"> -  „საქართველოს მელიორაცია“</t>
  </si>
  <si>
    <t xml:space="preserve"> - „ლილო მოლი“</t>
  </si>
  <si>
    <t xml:space="preserve"> - „აერო-სტრუქტურების ტექნოლოგიები (ციკლონი)“</t>
  </si>
  <si>
    <t xml:space="preserve"> - „ბათუმის ნავთობტერმინალი“</t>
  </si>
  <si>
    <t xml:space="preserve"> - „წყალი მარგებელი“</t>
  </si>
  <si>
    <t xml:space="preserve"> - „საქართველოს რკინიგზა“</t>
  </si>
  <si>
    <t xml:space="preserve"> - „ორბი ჯგუფი ბათუმი“</t>
  </si>
  <si>
    <t xml:space="preserve"> - „რუსთავის წყალი"</t>
  </si>
  <si>
    <t xml:space="preserve"> - „ბევრილი ჯგუფი“</t>
  </si>
  <si>
    <t xml:space="preserve"> - „აიდიეს ბორჯომი ბევრიჯიზ კომპანიის საქართველოს ფილიალი“</t>
  </si>
  <si>
    <t xml:space="preserve"> -  „ბუნებრივი აირი“ </t>
  </si>
  <si>
    <t xml:space="preserve"> -  "აზერბაიჯანის რკინიგზის საქართველოს ფილიალი“</t>
  </si>
  <si>
    <t xml:space="preserve"> - “ჩინეთის გზებისა და ხიდების კორპორაციის საქართველოს ფილიალი”</t>
  </si>
  <si>
    <t>მ.შ. სადისტრიბუციო კომპანიები/დანაკარგების შესყიდვა</t>
  </si>
  <si>
    <t>უნივერსალური მომსახურების მიმწოდებელი</t>
  </si>
  <si>
    <t xml:space="preserve"> ეპ ჯორჯია მიმწოდებელი</t>
  </si>
  <si>
    <t>თბილისის ელექტრომიმწოდებელი კომპანია</t>
  </si>
  <si>
    <t>საჯარო მომსახურების მიმწოდებელი</t>
  </si>
  <si>
    <t xml:space="preserve"> - როშკა ჰესი 2</t>
  </si>
  <si>
    <t xml:space="preserve"> - როშკა ჰესი 3</t>
  </si>
  <si>
    <t xml:space="preserve"> - აზერბაიჯანიდან (თურქეთისთვის) </t>
  </si>
  <si>
    <t xml:space="preserve"> - რუსეთიდან (თურქეთისთვის) </t>
  </si>
  <si>
    <t xml:space="preserve"> - „შავი ზღვის ტერმინალი“</t>
  </si>
  <si>
    <t xml:space="preserve"> - "ჯეომეტალი"</t>
  </si>
  <si>
    <t xml:space="preserve"> -  „აიტი კორპ“ </t>
  </si>
  <si>
    <t xml:space="preserve">საქართველოს  2022 წლის ელექტროენერგიის ბალანსი   </t>
  </si>
  <si>
    <t xml:space="preserve"> - ახატანი ჰესი</t>
  </si>
  <si>
    <t>მომხმარებლებზე მიწოდება და ექსპორტი</t>
  </si>
  <si>
    <t>საქართველოს მოხმარება</t>
  </si>
  <si>
    <t xml:space="preserve">საქართველოს  2020 წლის ელექტროენერგიის ბალანსი   </t>
  </si>
  <si>
    <t xml:space="preserve"> - მარნეული ჰესი</t>
  </si>
  <si>
    <t xml:space="preserve"> - ღორეშა ჰესი</t>
  </si>
  <si>
    <t>მ.შ. სადისტრიბუციო კომპანიები</t>
  </si>
  <si>
    <t xml:space="preserve">საქართველოს  2021 წლის ელექტროენერგიის ბალანსი   </t>
  </si>
  <si>
    <t xml:space="preserve"> - რუსეთიდან (სომხეთისთვის)</t>
  </si>
  <si>
    <t xml:space="preserve"> - სხალთა ჰესი</t>
  </si>
  <si>
    <t xml:space="preserve"> -  „ეს ეიჩ ლდტ“ </t>
  </si>
  <si>
    <t xml:space="preserve"> - სომხეთში  (რუსეთიდან)</t>
  </si>
  <si>
    <t xml:space="preserve">საქართველოს  2019 წლის ელექტროენერგიის ბალანსი   </t>
  </si>
  <si>
    <t xml:space="preserve"> - თბილსრესი</t>
  </si>
  <si>
    <t xml:space="preserve"> - ჯიფაუერი</t>
  </si>
  <si>
    <t xml:space="preserve"> - ენგურჰესი</t>
  </si>
  <si>
    <t xml:space="preserve"> - ვარდნილჰესი</t>
  </si>
  <si>
    <t xml:space="preserve"> - ხრამი-1</t>
  </si>
  <si>
    <t xml:space="preserve"> - ხრამი-2</t>
  </si>
  <si>
    <t xml:space="preserve"> - შაორჰესი</t>
  </si>
  <si>
    <t xml:space="preserve"> - ძევრულჰესი</t>
  </si>
  <si>
    <t xml:space="preserve"> - ჟინვალჰესი</t>
  </si>
  <si>
    <t xml:space="preserve"> - ვარციხეჰესი</t>
  </si>
  <si>
    <t xml:space="preserve"> - გუმათჰესი</t>
  </si>
  <si>
    <t xml:space="preserve"> - რიონჰესი</t>
  </si>
  <si>
    <t xml:space="preserve"> - ლაჯანურჰესი</t>
  </si>
  <si>
    <t xml:space="preserve"> - ორთაჭალაჰესი</t>
  </si>
  <si>
    <t xml:space="preserve"> - საცხენჰესი</t>
  </si>
  <si>
    <t xml:space="preserve"> - ჩითახევიჰესი</t>
  </si>
  <si>
    <t xml:space="preserve"> - ხადორჰესი</t>
  </si>
  <si>
    <t xml:space="preserve"> - ლარსიჰესი</t>
  </si>
  <si>
    <t xml:space="preserve"> - ფარავანჰესი</t>
  </si>
  <si>
    <t xml:space="preserve"> - დარიალჰესი</t>
  </si>
  <si>
    <t xml:space="preserve"> - ხელვაჩაურიჰესი 1</t>
  </si>
  <si>
    <t xml:space="preserve"> - შუახევიჰესი</t>
  </si>
  <si>
    <t xml:space="preserve"> - კირნათიჰესი</t>
  </si>
  <si>
    <t xml:space="preserve"> - ოლდენერჯიჰესი</t>
  </si>
  <si>
    <t xml:space="preserve"> - ალაზანჰესი</t>
  </si>
  <si>
    <t xml:space="preserve"> - ბჟუჟაჰესი</t>
  </si>
  <si>
    <t xml:space="preserve"> - თეთრიხევიჰესი</t>
  </si>
  <si>
    <t xml:space="preserve"> - სიონჰესი</t>
  </si>
  <si>
    <t xml:space="preserve"> - რიცეულაჰესი</t>
  </si>
  <si>
    <t xml:space="preserve"> - ჩალაჰესი</t>
  </si>
  <si>
    <t xml:space="preserve"> - ჩხორჰესი</t>
  </si>
  <si>
    <t xml:space="preserve"> - დაშბაშჰესი</t>
  </si>
  <si>
    <t xml:space="preserve"> - მაშავერაჰესი</t>
  </si>
  <si>
    <t xml:space="preserve"> - კაბალჰესი</t>
  </si>
  <si>
    <t xml:space="preserve"> - კახარეთიჰესი</t>
  </si>
  <si>
    <t xml:space="preserve"> - მარტყოფჰესი</t>
  </si>
  <si>
    <t xml:space="preserve"> - ინწობაჰესი</t>
  </si>
  <si>
    <t xml:space="preserve"> - ყაზბეგიჰესი 2</t>
  </si>
  <si>
    <t xml:space="preserve"> - ახალქალაქიჰესი (ენერგეტიკი)</t>
  </si>
  <si>
    <t xml:space="preserve"> - ალგეთაჰესი</t>
  </si>
  <si>
    <t xml:space="preserve"> - მაჭახელაჰესი (ბაკური)</t>
  </si>
  <si>
    <t xml:space="preserve"> - მისაქციელიჰესი (ენტო)</t>
  </si>
  <si>
    <t xml:space="preserve"> - სქურჰესი</t>
  </si>
  <si>
    <t xml:space="preserve"> - ხერთვისიჰესი</t>
  </si>
  <si>
    <t xml:space="preserve"> - კინკიშაჰესი</t>
  </si>
  <si>
    <t xml:space="preserve"> - იგოეთიჰესი</t>
  </si>
  <si>
    <t xml:space="preserve"> - სანალიაჰესი</t>
  </si>
  <si>
    <t xml:space="preserve"> - რუსთავჰესი</t>
  </si>
  <si>
    <t xml:space="preserve"> - სულორიჰესი</t>
  </si>
  <si>
    <t xml:space="preserve"> - ოკამიჰესი</t>
  </si>
  <si>
    <t xml:space="preserve"> - ლოპოტაჰესი</t>
  </si>
  <si>
    <t xml:space="preserve"> - ზვარეთიჰესი</t>
  </si>
  <si>
    <t xml:space="preserve"> - ფშაველაჰესი</t>
  </si>
  <si>
    <t xml:space="preserve"> - ტირიფონჰესი</t>
  </si>
  <si>
    <t xml:space="preserve"> - პანტიანიჰესი</t>
  </si>
  <si>
    <t xml:space="preserve"> - ხადორი 2</t>
  </si>
  <si>
    <t xml:space="preserve"> - ხანჰესი</t>
  </si>
  <si>
    <t xml:space="preserve"> - რაჭაჰესი</t>
  </si>
  <si>
    <t xml:space="preserve"> - დაგვაჰესი</t>
  </si>
  <si>
    <t xml:space="preserve"> - ალაზანი-2</t>
  </si>
  <si>
    <t xml:space="preserve"> - შილდაჰესი</t>
  </si>
  <si>
    <t xml:space="preserve"> - ბახვიჰესი 3</t>
  </si>
  <si>
    <t xml:space="preserve"> - არაგვიჰესი</t>
  </si>
  <si>
    <t xml:space="preserve"> - ახმეტაჰესი</t>
  </si>
  <si>
    <t xml:space="preserve"> - კაზრეთიჰესი</t>
  </si>
  <si>
    <t xml:space="preserve"> - ყაზბეგიჰესი</t>
  </si>
  <si>
    <t xml:space="preserve"> - ფშაველაჰესი (სტორი პაუერი)</t>
  </si>
  <si>
    <t xml:space="preserve"> - დებედაჰესი</t>
  </si>
  <si>
    <t xml:space="preserve"> - შაქშაქეთიჰესი</t>
  </si>
  <si>
    <t xml:space="preserve"> - საგურამოჰესი</t>
  </si>
  <si>
    <t xml:space="preserve"> - მარნეულიჰესი</t>
  </si>
  <si>
    <t xml:space="preserve"> - მაქსანიაჰესი</t>
  </si>
  <si>
    <t xml:space="preserve"> - ნაბეღლავიჰესი</t>
  </si>
  <si>
    <t xml:space="preserve"> - ღორეშაჰესი</t>
  </si>
  <si>
    <t xml:space="preserve"> - კინტრიშაჰესი</t>
  </si>
  <si>
    <t xml:space="preserve"> - შილდაჰესი 1</t>
  </si>
  <si>
    <t xml:space="preserve"> - ხეორჰესი</t>
  </si>
  <si>
    <t xml:space="preserve"> - კასლეთჰესი 2</t>
  </si>
  <si>
    <t>მ,შ. აფხაზეთში</t>
  </si>
  <si>
    <t xml:space="preserve"> - "ჯეოსერვერსი"</t>
  </si>
  <si>
    <t xml:space="preserve"> - "ჯეო მეინთენანსი"</t>
  </si>
  <si>
    <t xml:space="preserve"> - "გარდაბნის თბოსადგური 2"</t>
  </si>
  <si>
    <t xml:space="preserve">საქართველოს  2018 წლის ელექტროენერგიის ბალანსი   </t>
  </si>
  <si>
    <t xml:space="preserve"> - ტყიბულის თბოსადგური</t>
  </si>
  <si>
    <t xml:space="preserve"> - ქუთაისი ინვესტმენტს</t>
  </si>
  <si>
    <t xml:space="preserve"> - აჭარა ენერჯი 2007 (კირნათიჰესი)</t>
  </si>
  <si>
    <t xml:space="preserve">საქართველოს  2017 წლის ელექტროენერგიის ბალანსი   </t>
  </si>
  <si>
    <t xml:space="preserve"> - კახეთის ენერგოდისტრიბუცია</t>
  </si>
  <si>
    <t xml:space="preserve"> - "რუსთავი სთილ კორპორეიშენ კომპანი"</t>
  </si>
  <si>
    <t xml:space="preserve"> - "საქართველოს რკინიგზა"</t>
  </si>
  <si>
    <t xml:space="preserve"> - შპს "მარნეული 1931"</t>
  </si>
  <si>
    <t xml:space="preserve"> - შპს "აჭარა ენერჯი-2007"</t>
  </si>
  <si>
    <t xml:space="preserve">საქართველოს  2016 წლის ელექტროენერგიის ბალანსი   </t>
  </si>
  <si>
    <t xml:space="preserve"> - ტყიბულის თბოსადგური (ტესტირება)</t>
  </si>
  <si>
    <t xml:space="preserve"> - გარდაბნის თბოსადგური 1 (ტესტირება)</t>
  </si>
  <si>
    <t xml:space="preserve">საქართველოს  2015 წლის ელექტროენერგიის ბალანსი   </t>
  </si>
  <si>
    <t xml:space="preserve"> - "რუსთავის წყალი"</t>
  </si>
  <si>
    <t xml:space="preserve"> -  "ჯეოფერომეტალი"</t>
  </si>
  <si>
    <t xml:space="preserve"> - გარდაბნის თბოსადგური</t>
  </si>
  <si>
    <t xml:space="preserve">საქართველოს  2023 წლის ელექტროენერგიის ბალანსი   </t>
  </si>
  <si>
    <t>ელექტროენერგიის ჯამური გამომუშავება</t>
  </si>
  <si>
    <t>თბოელექტროსადგურების ჯამური გამომუშავება</t>
  </si>
  <si>
    <t>1.1.1</t>
  </si>
  <si>
    <t>მტკვარი</t>
  </si>
  <si>
    <t>1.1.2</t>
  </si>
  <si>
    <t>თბილსრესი</t>
  </si>
  <si>
    <t>1.1.3</t>
  </si>
  <si>
    <t>აირტურბინა</t>
  </si>
  <si>
    <t>1.1.4</t>
  </si>
  <si>
    <t xml:space="preserve">გარდაბნის თბოსადგური </t>
  </si>
  <si>
    <t>1.1.5</t>
  </si>
  <si>
    <t>გარდაბნის თბოსადგური 2</t>
  </si>
  <si>
    <t>ქარის ელექტროსადგურების ჯამური გამომუშავება</t>
  </si>
  <si>
    <t>1.2.1</t>
  </si>
  <si>
    <t>ქართლის ქარის ელექტროსადგური</t>
  </si>
  <si>
    <t>ჰიდროელექტროსადგურების ჯამური გამომუშავება</t>
  </si>
  <si>
    <t>1.3.1</t>
  </si>
  <si>
    <t xml:space="preserve">მარეგულირებელი ჰიდროელექტროსადგურების ჯამური გამომუშავება </t>
  </si>
  <si>
    <t>1.3.1.1</t>
  </si>
  <si>
    <t>ენგურჰესი</t>
  </si>
  <si>
    <t>1.3.1.2</t>
  </si>
  <si>
    <t>ვარდნილჰესების კასკადი</t>
  </si>
  <si>
    <t>1.3.1.3</t>
  </si>
  <si>
    <t>ხრამჰესი 1</t>
  </si>
  <si>
    <t>1.3.1.4</t>
  </si>
  <si>
    <t>ხრამჰესი 2</t>
  </si>
  <si>
    <t>1.3.1.5</t>
  </si>
  <si>
    <t>შაორჰესი</t>
  </si>
  <si>
    <t>1.3.1.6</t>
  </si>
  <si>
    <t>ძევრულაჰესი</t>
  </si>
  <si>
    <t>1.3.1.7</t>
  </si>
  <si>
    <t>ჟინვალჰესი</t>
  </si>
  <si>
    <t>1.3.2</t>
  </si>
  <si>
    <t xml:space="preserve">სეზონური ჰიდროელექტროსადგურების ჯამური გამომუშავება </t>
  </si>
  <si>
    <t>1.3.2.1</t>
  </si>
  <si>
    <t>1.3.2.2</t>
  </si>
  <si>
    <t>გუმათჰესი</t>
  </si>
  <si>
    <t>1.3.2.3</t>
  </si>
  <si>
    <t>რიონჰესი</t>
  </si>
  <si>
    <t>1.3.2.4</t>
  </si>
  <si>
    <t>ლაჯანურჰესი</t>
  </si>
  <si>
    <t>1.3.2.5</t>
  </si>
  <si>
    <t>ორთაჭალაჰესი</t>
  </si>
  <si>
    <t>1.3.2.6</t>
  </si>
  <si>
    <t>ზაჰესი</t>
  </si>
  <si>
    <t>1.3.2.7</t>
  </si>
  <si>
    <t>1.3.2.8</t>
  </si>
  <si>
    <t>ხადორჰესი</t>
  </si>
  <si>
    <t>1.3.2.9</t>
  </si>
  <si>
    <t>აწჰესი</t>
  </si>
  <si>
    <t>1.3.2.10</t>
  </si>
  <si>
    <t>ლარსიჰესი</t>
  </si>
  <si>
    <t>1.3.2.11</t>
  </si>
  <si>
    <t>ფარავანჰესი</t>
  </si>
  <si>
    <t>1.3.2.12</t>
  </si>
  <si>
    <t>1.3.2.13</t>
  </si>
  <si>
    <t>ხელვაჩაურიჰესი 1</t>
  </si>
  <si>
    <t>1.3.2.14</t>
  </si>
  <si>
    <t>1.3.2.15</t>
  </si>
  <si>
    <t>1.3.2.16</t>
  </si>
  <si>
    <t>1.3.2.17</t>
  </si>
  <si>
    <t>1.3.2.18</t>
  </si>
  <si>
    <t>1.3.3</t>
  </si>
  <si>
    <t>მცირე სიმძლავრის ელექტროსადგურების ჯამური გამომუშავება</t>
  </si>
  <si>
    <t>1.3.3.1</t>
  </si>
  <si>
    <t>1.3.3.2</t>
  </si>
  <si>
    <t>1.3.3.3</t>
  </si>
  <si>
    <t>1.3.3.4</t>
  </si>
  <si>
    <t>აბჰესი</t>
  </si>
  <si>
    <t>1.3.3.5</t>
  </si>
  <si>
    <t>1.3.3.6</t>
  </si>
  <si>
    <t>1.3.3.7</t>
  </si>
  <si>
    <t>1.3.3.8</t>
  </si>
  <si>
    <t>1.3.3.9</t>
  </si>
  <si>
    <t>1.3.3.10</t>
  </si>
  <si>
    <t>1.3.3.11</t>
  </si>
  <si>
    <t>1.3.3.12</t>
  </si>
  <si>
    <t>1.3.3.13</t>
  </si>
  <si>
    <t>1.3.3.14</t>
  </si>
  <si>
    <t>1.3.3.15</t>
  </si>
  <si>
    <t>1.3.3.16</t>
  </si>
  <si>
    <t>1.3.3.17</t>
  </si>
  <si>
    <t>1.3.3.18</t>
  </si>
  <si>
    <t>1.3.3.19</t>
  </si>
  <si>
    <t>1.3.3.20</t>
  </si>
  <si>
    <t>1.3.3.21</t>
  </si>
  <si>
    <t>1.3.3.22</t>
  </si>
  <si>
    <t>1.3.3.23</t>
  </si>
  <si>
    <t>1.3.3.24</t>
  </si>
  <si>
    <t>აჭიჰესი</t>
  </si>
  <si>
    <t>1.3.3.25</t>
  </si>
  <si>
    <t>1.3.3.26</t>
  </si>
  <si>
    <t>1.3.3.27</t>
  </si>
  <si>
    <t>1.3.3.28</t>
  </si>
  <si>
    <t>1.3.3.29</t>
  </si>
  <si>
    <t>1.3.3.30</t>
  </si>
  <si>
    <t>1.3.3.31</t>
  </si>
  <si>
    <t>1.3.3.32</t>
  </si>
  <si>
    <t>1.3.3.33</t>
  </si>
  <si>
    <t>1.3.3.34</t>
  </si>
  <si>
    <t>1.3.3.35</t>
  </si>
  <si>
    <t>1.3.3.36</t>
  </si>
  <si>
    <t>1.3.3.37</t>
  </si>
  <si>
    <t>1.3.3.38</t>
  </si>
  <si>
    <t>1.3.3.39</t>
  </si>
  <si>
    <t>1.3.3.40</t>
  </si>
  <si>
    <t>1.3.3.41</t>
  </si>
  <si>
    <t>1.3.3.42</t>
  </si>
  <si>
    <t>1.3.3.43</t>
  </si>
  <si>
    <t>დებედაჰესი</t>
  </si>
  <si>
    <t>1.3.3.44</t>
  </si>
  <si>
    <t>შაქშაქეთიჰესი</t>
  </si>
  <si>
    <t>1.3.3.45</t>
  </si>
  <si>
    <t>საგურამოჰესი</t>
  </si>
  <si>
    <t>1.3.3.46</t>
  </si>
  <si>
    <t>მაქსანიაჰესი</t>
  </si>
  <si>
    <t>1.3.3.47</t>
  </si>
  <si>
    <t>ნაბეღლავიჰესი</t>
  </si>
  <si>
    <t>1.3.3.48</t>
  </si>
  <si>
    <t>კინტრიშაჰესი</t>
  </si>
  <si>
    <t>1.3.3.49</t>
  </si>
  <si>
    <t>1.3.3.50</t>
  </si>
  <si>
    <t>1.3.3.51</t>
  </si>
  <si>
    <t>1.3.3.52</t>
  </si>
  <si>
    <t>1.3.3.53</t>
  </si>
  <si>
    <t>1.3.3.54</t>
  </si>
  <si>
    <t>1.3.3.55</t>
  </si>
  <si>
    <t>1.3.3.56</t>
  </si>
  <si>
    <t>1.3.3.57</t>
  </si>
  <si>
    <t>1.3.3.58</t>
  </si>
  <si>
    <t>1.3.3.59</t>
  </si>
  <si>
    <t>1.3.3.60</t>
  </si>
  <si>
    <t>ჭაპალაჰესი</t>
  </si>
  <si>
    <t>1.3.3.61</t>
  </si>
  <si>
    <t>იფარიჰესი</t>
  </si>
  <si>
    <t>1.3.3.62</t>
  </si>
  <si>
    <t>ხელრაჰესი</t>
  </si>
  <si>
    <t>1.3.3.63</t>
  </si>
  <si>
    <t>ძამაჰესი</t>
  </si>
  <si>
    <t>1.3.3.64</t>
  </si>
  <si>
    <t>1.3.3.65</t>
  </si>
  <si>
    <t>1.3.3.66</t>
  </si>
  <si>
    <t>სხალთაჰესი</t>
  </si>
  <si>
    <t>1.3.3.67</t>
  </si>
  <si>
    <t>დვირულაჰესი</t>
  </si>
  <si>
    <t>1.3.3.68</t>
  </si>
  <si>
    <t>1.3.3.69</t>
  </si>
  <si>
    <t>1.3.3.70</t>
  </si>
  <si>
    <t>1.3.3.71</t>
  </si>
  <si>
    <t>1.3.3.72</t>
  </si>
  <si>
    <t>1.3.3.73</t>
  </si>
  <si>
    <t>1.3.3.74</t>
  </si>
  <si>
    <t>1.3.3.75</t>
  </si>
  <si>
    <t>1.3.3.76</t>
  </si>
  <si>
    <t>1.3.3.77</t>
  </si>
  <si>
    <t>1.3.3.78</t>
  </si>
  <si>
    <t>1.3.3.79</t>
  </si>
  <si>
    <t>1.3.3.80</t>
  </si>
  <si>
    <t>1.3.3.81</t>
  </si>
  <si>
    <t>დმანისიჰესი</t>
  </si>
  <si>
    <t>როშკაჰესი</t>
  </si>
  <si>
    <t>მესტიაჭალაჰესი 1</t>
  </si>
  <si>
    <t>ელექტროენერგიის საერთო სასადგურო დანახარჯი (*)</t>
  </si>
  <si>
    <t>ელექტროენერგიის ჯამური იმპორტი</t>
  </si>
  <si>
    <t>რუსეთიდან</t>
  </si>
  <si>
    <t xml:space="preserve">  მ.შ. აფხაზეთში </t>
  </si>
  <si>
    <t>თურქეთიდან</t>
  </si>
  <si>
    <t>აზერბაიჯანიდან</t>
  </si>
  <si>
    <t>სომხეთიდან</t>
  </si>
  <si>
    <t>ელექტროენერგიის ჯამური მიწოდება (**)</t>
  </si>
  <si>
    <t>ელექტროენერგიის ჯამური მოხმარება (***)</t>
  </si>
  <si>
    <t>აფხაზეთი</t>
  </si>
  <si>
    <t>ელექტროენერგიის მიმწოდებლების ჯამური მოხმარება</t>
  </si>
  <si>
    <t>5.2.1</t>
  </si>
  <si>
    <t>უნივერსალური მომსახურების მიმწოდებლების ჯამური მოხმარება</t>
  </si>
  <si>
    <t>5.2.1.1</t>
  </si>
  <si>
    <t>5.2.1.2</t>
  </si>
  <si>
    <t>5.2.2</t>
  </si>
  <si>
    <t>საჯარო მომსახურების სახით ელექტროენერგიის მიმწოდებლების ჯამური მოხმარება</t>
  </si>
  <si>
    <t>5.2.2.1</t>
  </si>
  <si>
    <t>5.2.2.2</t>
  </si>
  <si>
    <t>პირდაპირი მომხმარებლების ჯამური მოხმარება</t>
  </si>
  <si>
    <t>5.3.1</t>
  </si>
  <si>
    <t>5.3.2</t>
  </si>
  <si>
    <t>5.3.3</t>
  </si>
  <si>
    <t>5.3.4</t>
  </si>
  <si>
    <t>5.3.5</t>
  </si>
  <si>
    <t>5.3.6</t>
  </si>
  <si>
    <t>5.3.7</t>
  </si>
  <si>
    <t>5.3.8</t>
  </si>
  <si>
    <t>5.3.9</t>
  </si>
  <si>
    <t>5.3.10</t>
  </si>
  <si>
    <t>5.3.11</t>
  </si>
  <si>
    <t>5.3.12</t>
  </si>
  <si>
    <t>5.3.13</t>
  </si>
  <si>
    <t>5.3.14</t>
  </si>
  <si>
    <t>5.3.15</t>
  </si>
  <si>
    <t>5.3.16</t>
  </si>
  <si>
    <t>5.3.17</t>
  </si>
  <si>
    <t>5.3.18</t>
  </si>
  <si>
    <t>5.3.19</t>
  </si>
  <si>
    <t>5.3.20</t>
  </si>
  <si>
    <t>5.3.21</t>
  </si>
  <si>
    <t>5.3.22</t>
  </si>
  <si>
    <t>5.3.23</t>
  </si>
  <si>
    <t>5.3.24</t>
  </si>
  <si>
    <t>5.3.25</t>
  </si>
  <si>
    <t>5.3.26</t>
  </si>
  <si>
    <t>5.3.27</t>
  </si>
  <si>
    <t>5.3.28</t>
  </si>
  <si>
    <t>5.3.29</t>
  </si>
  <si>
    <t>5.3.30</t>
  </si>
  <si>
    <t>5.3.31</t>
  </si>
  <si>
    <t>5.3.32</t>
  </si>
  <si>
    <t>5.3.33</t>
  </si>
  <si>
    <t>5.3.34</t>
  </si>
  <si>
    <t>5.3.35</t>
  </si>
  <si>
    <t>5.3.36</t>
  </si>
  <si>
    <t>5.3.37</t>
  </si>
  <si>
    <t>5.3.38</t>
  </si>
  <si>
    <t>5.3.39</t>
  </si>
  <si>
    <t>5.3.40</t>
  </si>
  <si>
    <t>5.3.41</t>
  </si>
  <si>
    <t>5.3.42</t>
  </si>
  <si>
    <t>5.3.43</t>
  </si>
  <si>
    <t>5.3.44</t>
  </si>
  <si>
    <t>5.3.45</t>
  </si>
  <si>
    <t>5.3.46</t>
  </si>
  <si>
    <t>5.3.47</t>
  </si>
  <si>
    <t>5.3.48</t>
  </si>
  <si>
    <t>5.3.49</t>
  </si>
  <si>
    <t>5.3.50</t>
  </si>
  <si>
    <t>5.3.51</t>
  </si>
  <si>
    <t>5.3.52</t>
  </si>
  <si>
    <t>5.3.53</t>
  </si>
  <si>
    <t>5.3.54</t>
  </si>
  <si>
    <t>5.3.55</t>
  </si>
  <si>
    <t>5.3.56</t>
  </si>
  <si>
    <t>5.3.57</t>
  </si>
  <si>
    <t>5.3.58</t>
  </si>
  <si>
    <t>5.3.59</t>
  </si>
  <si>
    <t>5.3.60</t>
  </si>
  <si>
    <t>5.3.61</t>
  </si>
  <si>
    <t>5.3.62</t>
  </si>
  <si>
    <t>გაჩერებული ელექტროსადგურების საკუთარი მოხამარება (****)</t>
  </si>
  <si>
    <t>ელექტროენერგიის ჯამური ექსპორტი</t>
  </si>
  <si>
    <t>რუსეთში</t>
  </si>
  <si>
    <t>თურქეთში</t>
  </si>
  <si>
    <t>აზერბაიჯანში</t>
  </si>
  <si>
    <t>სომხეთში</t>
  </si>
  <si>
    <t>ელექტროენერგიის გადამცემი და გამანაწილებელი ქსელის ელექტროენერგიის ჯამური დანაკარგი</t>
  </si>
  <si>
    <t>გადამცემი სისტემის ოპერატორის მიერ ქსელში დანაკარგების დაფარვის მიზნით შესყიდული ჯამური ელექტროენერგია</t>
  </si>
  <si>
    <t>8.1.1</t>
  </si>
  <si>
    <t>გამანაწილებელი სისტემის ოპერატორების მიერ ქსელში დანაკარგების დაფარვის მიზნით შესყიდული ჯამური ელექტროენერგია</t>
  </si>
  <si>
    <t>8.2.1</t>
  </si>
  <si>
    <t>8.2.2</t>
  </si>
  <si>
    <t>ელექტროენეგიის ჯამური ტრანზიტი</t>
  </si>
  <si>
    <t>აზერბაიჯანიდან თურქეთში</t>
  </si>
  <si>
    <t>რუსეთიდან თურქეთში</t>
  </si>
  <si>
    <t>სომხეთიდან თურქეთში</t>
  </si>
  <si>
    <t>შენიშვნა:</t>
  </si>
  <si>
    <t>* ელექტროენერგიის საერთო სასადგურე დანახარჯი: ითვალისწინებს მხოლოდ ელექტროსადგურების მიერ გამომუშავებული ელექტროენერგიიდან, სადგურის საჭიროებიდან გამომდინარე ელექტროენერგიის საკუთარ მოხმარებას და სალტეზე გაცემამდე სადგურის ქსელში/ტრანსფორმატორში დაკარგულ ელექტროენერგიას.</t>
  </si>
  <si>
    <t xml:space="preserve">** ელექტროენერგიის ჯამური მიწოდება: ითვალისწინებს ელექტროენერგიის ჯამურ გამომუშავებას გამოკლებული ელექტროენერგიის საერთო სასადგურე დანახარჯი და დამატებული ჯამური იმპორტი.  </t>
  </si>
  <si>
    <t>*** ელექტროენერგიის ჯამური მოხმარება: ითვალისწინებს სრულ მოხმარებას, რომელიც შედგება აფხაზეთის, ელექტროენერგიის მიმწოდებლების, პირდაპირი მომხმარებლების და გაჩერებული ელექტროსადგურების მოხმარებას, აგრეთვე ელექტროენერგიის ჯამურ ექსპორტს და გადამცემ და გამანაწილებელ ქსელში დანაკარგების დაფარვის მიზნით შესაბამისი სისტემის ოპერატორების მიერ შესყიდული ელექტროენერგიის რაოდენობას.</t>
  </si>
  <si>
    <t>**** გაჩერებული ელექტროსადგურების საკუთარი მოხმარება: ითვალისწინებს მხოლოდ ელექტროსადგურების გაჩერების პერიოდში მათ მიერ მოხმარებულ ელექტროენერგიას.</t>
  </si>
  <si>
    <t>ვარციხე</t>
  </si>
  <si>
    <t>ჩითახევჰესი</t>
  </si>
  <si>
    <t>დარიალიჰესი</t>
  </si>
  <si>
    <t>შუახევიჰესი</t>
  </si>
  <si>
    <t>კირნათიჰესი</t>
  </si>
  <si>
    <t>ოლდენერჯიჰესი</t>
  </si>
  <si>
    <t>მესტიაჭალაჰესი 2</t>
  </si>
  <si>
    <t>საცხენისიჰესი</t>
  </si>
  <si>
    <t>ალაზანჰესი</t>
  </si>
  <si>
    <t>ბჟუჟაჰესი</t>
  </si>
  <si>
    <t>თეთრიხევჰესი</t>
  </si>
  <si>
    <t>სიონჰესი</t>
  </si>
  <si>
    <t>რიცეულაჰესი</t>
  </si>
  <si>
    <t>ჩალაჰესი</t>
  </si>
  <si>
    <t>ჩხოროწყუჰესი</t>
  </si>
  <si>
    <t>დაშბაშჰესი</t>
  </si>
  <si>
    <t>მაშავერაჰესი</t>
  </si>
  <si>
    <t>კაბალჰესი</t>
  </si>
  <si>
    <t>კახარეთიჰესი</t>
  </si>
  <si>
    <t>მარტყოფჰესი</t>
  </si>
  <si>
    <t>ინწობაჰესი</t>
  </si>
  <si>
    <t>ყაზბეგიჰესი 2</t>
  </si>
  <si>
    <t>ენერგეტიკიჰესი</t>
  </si>
  <si>
    <t>მაჭახელაჰესი</t>
  </si>
  <si>
    <t>მისაქციელიჰესი</t>
  </si>
  <si>
    <t>სქურჰესი</t>
  </si>
  <si>
    <t>კინკიშაჰესი</t>
  </si>
  <si>
    <t>იგოეთიჰესი</t>
  </si>
  <si>
    <t>სანალიაჰესი</t>
  </si>
  <si>
    <t>სულორჰესი</t>
  </si>
  <si>
    <t>ოკამიჰესი</t>
  </si>
  <si>
    <t>ლოპოტაჰესი</t>
  </si>
  <si>
    <t>ფშაველაჰესი</t>
  </si>
  <si>
    <t>ტირიფონჰესი</t>
  </si>
  <si>
    <t>პანტიანიჰესი</t>
  </si>
  <si>
    <t>ხადორიჰესი 2</t>
  </si>
  <si>
    <t>რაჭაჰესი</t>
  </si>
  <si>
    <t>ალაზანჰესი 2</t>
  </si>
  <si>
    <t>შილდაჰესი</t>
  </si>
  <si>
    <t>ბახვიჰესი 3</t>
  </si>
  <si>
    <t>არაგვიჰესი</t>
  </si>
  <si>
    <t>ახმეტაჰესი</t>
  </si>
  <si>
    <t>კაზრეთიჰესი</t>
  </si>
  <si>
    <t>ყაზბეგიჰესი</t>
  </si>
  <si>
    <t>ფშაველაჰესი სტორზე</t>
  </si>
  <si>
    <t>შილდაჰესი I</t>
  </si>
  <si>
    <t>ხეორიჰესი</t>
  </si>
  <si>
    <t>კასლეთიჰესი</t>
  </si>
  <si>
    <t>ბოდორნაჰესი</t>
  </si>
  <si>
    <t>სკურდიდიჰესი</t>
  </si>
  <si>
    <t>ჯონოული 1</t>
  </si>
  <si>
    <t>არაგვიჰესი 2</t>
  </si>
  <si>
    <t>ოროჰესი</t>
  </si>
  <si>
    <t>ავანიჰესი</t>
  </si>
  <si>
    <t>საშუალაჰესი</t>
  </si>
  <si>
    <t>საშუალაჰესი 1</t>
  </si>
  <si>
    <t>საშუალაჰესი 2</t>
  </si>
  <si>
    <t>ნაკრაჰესი</t>
  </si>
  <si>
    <t>ლახამიჰესი 1</t>
  </si>
  <si>
    <t>ლახამიჰესი 2</t>
  </si>
  <si>
    <t>ხრამიჰესი</t>
  </si>
  <si>
    <t>როშკაჰესი 1</t>
  </si>
  <si>
    <t>როშკაჰესი 2</t>
  </si>
  <si>
    <t>როშკაჰესი 3</t>
  </si>
  <si>
    <t>კორშაჰესი</t>
  </si>
  <si>
    <t>ახატანიჰესი</t>
  </si>
  <si>
    <t>ბერალიჰესი</t>
  </si>
  <si>
    <t>ჩორდულაჰესი</t>
  </si>
  <si>
    <t>ნაცეშარაჰესი</t>
  </si>
  <si>
    <t>ახალქალაქიჰესი 1</t>
  </si>
  <si>
    <t>ახალქალაქიჰესი 2</t>
  </si>
  <si>
    <t>კორშაჰესი 1</t>
  </si>
  <si>
    <t>სს ეპ ჯორჯია მიწოდება</t>
  </si>
  <si>
    <t>შპს თბილისის ელექტრომიმწოდებელი კომპანია</t>
  </si>
  <si>
    <t>შპს ჯორჯიან მანგანეზი</t>
  </si>
  <si>
    <t>შპს ჯორჯიან უოთერ ენდ ფაუერი</t>
  </si>
  <si>
    <t>შპს გოლდინგენ</t>
  </si>
  <si>
    <t>შპს ბი ეფ დი სი ჯორჯია</t>
  </si>
  <si>
    <t>სს ენერგო-პრო ჯორჯია</t>
  </si>
  <si>
    <t>შპს რუსთავის ფოლადი</t>
  </si>
  <si>
    <t>შპს ჯეოსთილი</t>
  </si>
  <si>
    <t>სს რუსთავის აზოტი</t>
  </si>
  <si>
    <t>შპს ჰაიდელბერგცემენტ ჯორჯია</t>
  </si>
  <si>
    <t>შპს აითილებ</t>
  </si>
  <si>
    <t>შპს ჯი თი ემ გრუპ</t>
  </si>
  <si>
    <t>შპს ჭიათურმანგანუმ ჯორჯია</t>
  </si>
  <si>
    <t>შპს რუსელოის</t>
  </si>
  <si>
    <t>შპს ბლოქფაუერ</t>
  </si>
  <si>
    <t>სს RMG Copper</t>
  </si>
  <si>
    <t>შპს დატა ჰაბი</t>
  </si>
  <si>
    <t>შპს არესემ კორპ</t>
  </si>
  <si>
    <t>სს ზესტაფონის ფეროშენადნობთა ქარხანა</t>
  </si>
  <si>
    <t>შპს მეტალლაინი</t>
  </si>
  <si>
    <t>შპს ეი-ემ-ბი ალოის</t>
  </si>
  <si>
    <t>შპს მეტალოლამი</t>
  </si>
  <si>
    <t>შპს ფერო ელოის ფროდაქშენი</t>
  </si>
  <si>
    <t>შპს Weekend</t>
  </si>
  <si>
    <t>შპს მოულდს ენდ მეტალს ჯორჯია</t>
  </si>
  <si>
    <t>შპს ლილო-მოლი</t>
  </si>
  <si>
    <t>შპს ორბი ჯგუფი ბათუმი</t>
  </si>
  <si>
    <t>სს საქართველოს რკინიგზა</t>
  </si>
  <si>
    <t>სს აერო-სტრუქტურების ტექნოლოგიები (ციკლონი)</t>
  </si>
  <si>
    <t>შპს საქართველოს გაერთიანებული წყალმომარაგების კომპანია</t>
  </si>
  <si>
    <t>შპს რუსთავის წყალი</t>
  </si>
  <si>
    <t>შპს საქართველოს მელიორაცია</t>
  </si>
  <si>
    <t>აიდიეს ბორჯომი საქართველო, შპს აიდიეს ბორჯომი
ბევერიჯიზ კომპანის საქართველოს ფილიალი</t>
  </si>
  <si>
    <t>შპს ჯორჯიან ბილდინგ გროუფ</t>
  </si>
  <si>
    <t>შპს ბათუმის ნავთობტერმინალი</t>
  </si>
  <si>
    <t>ჩინეთის გზებისა და ხიდების კორპორაციის საქართველოს ფილიალი</t>
  </si>
  <si>
    <t>სს კორპორაცია ფოთის საზღვაო ნავსადგური</t>
  </si>
  <si>
    <t>დახურული სააქციო საზოგადოება აზერბაიჯანის რკინიგზის საქართველოს ფილიალი</t>
  </si>
  <si>
    <t>სს არგო</t>
  </si>
  <si>
    <t>შპს შავი ზღვის ტერმინალი</t>
  </si>
  <si>
    <t>შპს კარმენი</t>
  </si>
  <si>
    <t>სს წყალი მარგებელი</t>
  </si>
  <si>
    <t>შპს ბევრილი ჯგუფი</t>
  </si>
  <si>
    <t>შპს ჯეო მეტალ</t>
  </si>
  <si>
    <t>შპს ბუნებრივი აირი</t>
  </si>
  <si>
    <t>შპს აიტი კორპ</t>
  </si>
  <si>
    <t>შპს რეისონ ჯგუფი</t>
  </si>
  <si>
    <t>სს საქართველოს სათბურის კორპორაცია</t>
  </si>
  <si>
    <t>სს მინა</t>
  </si>
  <si>
    <t>შპს მარჯანი-5</t>
  </si>
  <si>
    <t>სს ჰუან ჰი ენერჯი</t>
  </si>
  <si>
    <t>შპს პროტექ კორპორეიშენ</t>
  </si>
  <si>
    <t>სს კოკა-კოლა ბოთლერს ჯორჯია</t>
  </si>
  <si>
    <t>შპს მეტალ ქონსთრაქშენ ჯორჯია</t>
  </si>
  <si>
    <t>შპს ევრო მეტალ +</t>
  </si>
  <si>
    <t>შპს სი-ემ-ენ ინდუსტრი</t>
  </si>
  <si>
    <t>შპს საინ ფიზ</t>
  </si>
  <si>
    <t>შპს ჯეოფერომეტალი</t>
  </si>
  <si>
    <t>შპს საქართველოს ფეროშენადნობთა რესურსების კომპანია</t>
  </si>
  <si>
    <t>შპს მაღარო კაპიტალი</t>
  </si>
  <si>
    <t>შპს თი ეფ ზი სერვისის</t>
  </si>
  <si>
    <t>სს სვანეთი ჰიდრო</t>
  </si>
  <si>
    <t>შპს მესტიაჭალა ენერჯი</t>
  </si>
  <si>
    <t>სს საქართველოს სახელმწიფო ელექტროსისტემა</t>
  </si>
  <si>
    <t>სს თელასი</t>
  </si>
  <si>
    <t>1.3.3.82</t>
  </si>
  <si>
    <t>1.3.3.83</t>
  </si>
  <si>
    <t>1.3.3.84</t>
  </si>
  <si>
    <t>ხერთვისიჰესი</t>
  </si>
  <si>
    <t>რუსთავიჰესი</t>
  </si>
  <si>
    <t xml:space="preserve">ზვარეთიჰესი  </t>
  </si>
  <si>
    <t>ხანჰესი</t>
  </si>
  <si>
    <t>დაგვაჰესი</t>
  </si>
  <si>
    <t>თბილისის ზღვის ჰესი</t>
  </si>
  <si>
    <t>შპს ეს ეიჩ ლტდ</t>
  </si>
  <si>
    <t>შპს ჯეო მეინთენანსი</t>
  </si>
  <si>
    <t>ტოლოშიჰესი</t>
  </si>
  <si>
    <t>5.3.63</t>
  </si>
  <si>
    <t>სს ლომისი</t>
  </si>
  <si>
    <t xml:space="preserve">საქართველოს  2024 წლის ელექტროენერგიის ბალანსი   </t>
  </si>
  <si>
    <t>5.3.64</t>
  </si>
  <si>
    <t>5.3.65</t>
  </si>
  <si>
    <t>შპს უდაბნო</t>
  </si>
  <si>
    <t>შპს ექსიმგრუპი</t>
  </si>
  <si>
    <t>თავისუფალი მომხმარბლის სახით ელექტროენერგიის მიმწოდებლების ჯამური მოხმარება</t>
  </si>
  <si>
    <t>5.2.3</t>
  </si>
  <si>
    <t>5.2.3.1</t>
  </si>
  <si>
    <t>შპს "თავისუფალი მომწოდებელი"</t>
  </si>
  <si>
    <t>5.3.66</t>
  </si>
  <si>
    <t>შპს მიკადო ჯორჯია</t>
  </si>
  <si>
    <t>ხობიჰესი 2</t>
  </si>
  <si>
    <t>შპს არ ემ ჯი აურამაინ</t>
  </si>
  <si>
    <t>შპს არ ემ ჯი გოლდი</t>
  </si>
  <si>
    <t>5.3.67</t>
  </si>
  <si>
    <t>5.3.68</t>
  </si>
  <si>
    <t>1.3.2.19</t>
  </si>
  <si>
    <t>5.3.69</t>
  </si>
  <si>
    <t>5.3.70</t>
  </si>
  <si>
    <t>შპს ჯორჯიან ბილდინგ გროუფ ბეტონი</t>
  </si>
  <si>
    <t>შპს დატა რულს სერვისი (ყოფილი დატა ჰაბი)</t>
  </si>
  <si>
    <t>შევაბური ჰესი</t>
  </si>
  <si>
    <t>დაღეთი ჰესი (საცდელი გაშვება)</t>
  </si>
  <si>
    <t xml:space="preserve">საქართველოს  2025 წლის ელექტროენერგიის ბალანსი   </t>
  </si>
  <si>
    <t>დაღეთი ჰესი</t>
  </si>
  <si>
    <t>სს ჰუან ჰი ენერჯი/ტექსპრინტ კორპორეიშენი</t>
  </si>
  <si>
    <t>შპს ჰაიდელბერგცემენტ ჯორჯია/ შპს ქართული ცემენტი</t>
  </si>
  <si>
    <t>შპს ბი ეფ დი სი ჯორჯია / შპს ეიაიტექ სოლუშენი</t>
  </si>
  <si>
    <t>შპს დატა ჰაბი/ შპს დატა რულს სერვისი</t>
  </si>
  <si>
    <t>1.3.2.20</t>
  </si>
  <si>
    <t>მტკვარი ჰესი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</si>
</sst>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_(* \(#,##0.00\);_(* &quot;-&quot;??_);_(@_)"/>
    <numFmt numFmtId="164" formatCode="0.000"/>
    <numFmt numFmtId="165" formatCode="0.0"/>
    <numFmt numFmtId="166" formatCode="#,##0.000;\-#,##0.000;&quot; &quot;"/>
    <numFmt numFmtId="167" formatCode="#,##0.000_ ;\-#,##0.000\ "/>
    <numFmt numFmtId="168" formatCode="#,##0.0000000;\-#,##0.0000000;&quot; &quot;"/>
    <numFmt numFmtId="169" formatCode="#,##0.000000000;\-#,##0.000000000;&quot; &quot;"/>
    <numFmt numFmtId="170" formatCode="#,##0.0;\-#,##0.0;&quot; &quot;"/>
    <numFmt numFmtId="171" formatCode="#,##0.000"/>
    <numFmt numFmtId="172" formatCode="0.00000000"/>
    <numFmt numFmtId="173" formatCode="#,##0.0"/>
    <numFmt numFmtId="174" formatCode="0.00000"/>
    <numFmt numFmtId="175" formatCode="0.000000"/>
    <numFmt numFmtId="176" formatCode="#,##0.000000_ ;\-#,##0.000000\ "/>
    <numFmt numFmtId="177" formatCode="#,##0.0000"/>
    <numFmt numFmtId="178" formatCode="#,##0.0000;\-#,##0.0000;&quot; &quot;"/>
    <numFmt numFmtId="179" formatCode="#,##0.00000;\-#,##0.00000;&quot; &quot;"/>
    <numFmt numFmtId="180" formatCode="_(* #,##0.0_);_(* \(#,##0.0\);_(* &quot;-&quot;??_);_(@_)"/>
    <numFmt numFmtId="181" formatCode="#,##0.000000;\-#,##0.000000;&quot; &quot;"/>
    <numFmt numFmtId="182" formatCode="#,##0.00000000_ ;\-#,##0.00000000\ "/>
    <numFmt numFmtId="183" formatCode="#,##0.00000000;\-#,##0.00000000;&quot; &quot;"/>
    <numFmt numFmtId="184" formatCode="#,##0.00;\-#,##0.00;&quot; &quot;"/>
    <numFmt numFmtId="185" formatCode="_(* #,##0.0000000_);_(* \(#,##0.0000000\);_(* &quot;-&quot;??_);_(@_)"/>
    <numFmt numFmtId="186" formatCode="_(* #,##0.000_);_(* \(#,##0.000\);_(* &quot;-&quot;??_);_(@_)"/>
  </numFmts>
  <fonts count="43">
    <font>
      <sz val="10"/>
      <name val="GEO_CVEULEBRIVI"/>
      <charset val="204"/>
    </font>
    <font>
      <sz val="10"/>
      <name val="AcadNusx"/>
    </font>
    <font>
      <sz val="12"/>
      <name val="AcadNusx"/>
    </font>
    <font>
      <u/>
      <sz val="10"/>
      <name val="AcadNusx"/>
    </font>
    <font>
      <b/>
      <sz val="12"/>
      <name val="AcadNusx"/>
    </font>
    <font>
      <b/>
      <sz val="12"/>
      <name val="Arial"/>
      <family val="2"/>
      <charset val="204"/>
    </font>
    <font>
      <sz val="12"/>
      <name val="Arial"/>
      <family val="2"/>
    </font>
    <font>
      <b/>
      <sz val="12"/>
      <name val="Arial"/>
      <family val="2"/>
    </font>
    <font>
      <sz val="12"/>
      <name val="Arial"/>
      <family val="2"/>
      <charset val="204"/>
    </font>
    <font>
      <sz val="10"/>
      <name val="Arial"/>
      <family val="2"/>
    </font>
    <font>
      <sz val="11"/>
      <name val="Arial"/>
      <family val="2"/>
    </font>
    <font>
      <b/>
      <sz val="12"/>
      <name val="LitNusx"/>
      <family val="2"/>
    </font>
    <font>
      <sz val="10"/>
      <name val="Arial"/>
      <family val="2"/>
      <charset val="204"/>
    </font>
    <font>
      <sz val="10"/>
      <name val="Arial"/>
      <family val="2"/>
      <charset val="204"/>
    </font>
    <font>
      <sz val="10"/>
      <name val="Sylfaen"/>
      <family val="1"/>
    </font>
    <font>
      <sz val="12"/>
      <name val="Sylfaen"/>
      <family val="1"/>
    </font>
    <font>
      <u/>
      <sz val="10"/>
      <name val="Sylfaen"/>
      <family val="1"/>
    </font>
    <font>
      <b/>
      <sz val="12"/>
      <name val="Sylfaen"/>
      <family val="1"/>
    </font>
    <font>
      <sz val="14"/>
      <name val="Sylfaen"/>
      <family val="1"/>
    </font>
    <font>
      <sz val="12"/>
      <color rgb="FFFF0000"/>
      <name val="Sylfaen"/>
      <family val="1"/>
    </font>
    <font>
      <sz val="11"/>
      <name val="Sylfaen"/>
      <family val="1"/>
    </font>
    <font>
      <b/>
      <sz val="14"/>
      <name val="Arial"/>
      <family val="2"/>
    </font>
    <font>
      <sz val="14"/>
      <name val="Arial"/>
      <family val="2"/>
    </font>
    <font>
      <b/>
      <sz val="14"/>
      <name val="Arial"/>
      <family val="2"/>
      <charset val="204"/>
    </font>
    <font>
      <sz val="14"/>
      <name val="Arial"/>
      <family val="2"/>
      <charset val="204"/>
    </font>
    <font>
      <sz val="10"/>
      <name val="GEO_CVEULEBRIVI"/>
      <charset val="204"/>
    </font>
    <font>
      <b/>
      <sz val="26"/>
      <color rgb="FF002060"/>
      <name val="Arial"/>
      <family val="2"/>
      <charset val="204"/>
    </font>
    <font>
      <b/>
      <u/>
      <sz val="12"/>
      <name val="Arial"/>
      <family val="2"/>
      <charset val="204"/>
    </font>
    <font>
      <sz val="12"/>
      <color indexed="9"/>
      <name val="Arial"/>
      <family val="2"/>
      <charset val="204"/>
    </font>
    <font>
      <sz val="12"/>
      <color rgb="FFFF0000"/>
      <name val="AcadNusx"/>
    </font>
    <font>
      <sz val="14"/>
      <name val="AcadNusx"/>
    </font>
    <font>
      <sz val="12"/>
      <color rgb="FFFF0000"/>
      <name val="Arial"/>
      <family val="2"/>
    </font>
    <font>
      <sz val="10"/>
      <name val="Calibri"/>
      <family val="2"/>
      <scheme val="minor"/>
    </font>
    <font>
      <u/>
      <sz val="10"/>
      <name val="Calibri"/>
      <family val="2"/>
      <scheme val="minor"/>
    </font>
    <font>
      <b/>
      <u/>
      <sz val="12"/>
      <name val="Calibri"/>
      <family val="2"/>
      <scheme val="minor"/>
    </font>
    <font>
      <sz val="12"/>
      <color indexed="9"/>
      <name val="Calibri"/>
      <family val="2"/>
      <scheme val="minor"/>
    </font>
    <font>
      <sz val="12"/>
      <name val="Calibri"/>
      <family val="2"/>
      <scheme val="minor"/>
    </font>
    <font>
      <b/>
      <sz val="12"/>
      <name val="Calibri"/>
      <family val="2"/>
      <scheme val="minor"/>
    </font>
    <font>
      <b/>
      <sz val="14"/>
      <name val="Calibri"/>
      <family val="2"/>
      <scheme val="minor"/>
    </font>
    <font>
      <sz val="12"/>
      <color rgb="FFFF0000"/>
      <name val="Calibri"/>
      <family val="2"/>
      <scheme val="minor"/>
    </font>
    <font>
      <sz val="14"/>
      <name val="Calibri"/>
      <family val="2"/>
      <scheme val="minor"/>
    </font>
    <font>
      <sz val="12"/>
      <name val="Calibri"/>
      <family val="2"/>
      <charset val="204"/>
      <scheme val="minor"/>
    </font>
    <font>
      <sz val="16"/>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rgb="FFECEADC"/>
        <bgColor indexed="64"/>
      </patternFill>
    </fill>
    <fill>
      <patternFill patternType="solid">
        <fgColor rgb="FF92D050"/>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E2DFCC"/>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s>
  <cellStyleXfs count="7">
    <xf numFmtId="0" fontId="0" fillId="0" borderId="0"/>
    <xf numFmtId="0" fontId="12" fillId="0" borderId="0"/>
    <xf numFmtId="0" fontId="9" fillId="0" borderId="0"/>
    <xf numFmtId="0" fontId="13" fillId="0" borderId="0"/>
    <xf numFmtId="0" fontId="12" fillId="0" borderId="0"/>
    <xf numFmtId="43" fontId="25" fillId="0" borderId="0" applyFont="0" applyFill="0" applyBorder="0" applyAlignment="0" applyProtection="0"/>
    <xf numFmtId="9" fontId="25" fillId="0" borderId="0" applyFont="0" applyFill="0" applyBorder="0" applyAlignment="0" applyProtection="0"/>
  </cellStyleXfs>
  <cellXfs count="787">
    <xf numFmtId="0" fontId="0" fillId="0" borderId="0" xfId="0"/>
    <xf numFmtId="166" fontId="6" fillId="0" borderId="1" xfId="0" applyNumberFormat="1" applyFont="1" applyBorder="1" applyAlignment="1">
      <alignment horizontal="right" vertical="center"/>
    </xf>
    <xf numFmtId="166" fontId="7" fillId="5" borderId="4" xfId="0" applyNumberFormat="1" applyFont="1" applyFill="1" applyBorder="1" applyAlignment="1">
      <alignment horizontal="right" vertical="center"/>
    </xf>
    <xf numFmtId="166" fontId="7" fillId="5" borderId="12" xfId="0" applyNumberFormat="1" applyFont="1" applyFill="1" applyBorder="1" applyAlignment="1">
      <alignment horizontal="right" vertical="center"/>
    </xf>
    <xf numFmtId="166" fontId="6" fillId="0" borderId="8" xfId="0" applyNumberFormat="1" applyFont="1" applyBorder="1" applyAlignment="1">
      <alignment horizontal="right" vertical="center"/>
    </xf>
    <xf numFmtId="166" fontId="7" fillId="5" borderId="37" xfId="0" applyNumberFormat="1" applyFont="1" applyFill="1" applyBorder="1" applyAlignment="1">
      <alignment horizontal="right" vertical="center"/>
    </xf>
    <xf numFmtId="166" fontId="7" fillId="6" borderId="37" xfId="0" applyNumberFormat="1" applyFont="1" applyFill="1" applyBorder="1" applyAlignment="1">
      <alignment horizontal="right" vertical="center"/>
    </xf>
    <xf numFmtId="166" fontId="6" fillId="0" borderId="18" xfId="0" applyNumberFormat="1" applyFont="1" applyBorder="1" applyAlignment="1">
      <alignment horizontal="right" vertical="center"/>
    </xf>
    <xf numFmtId="166" fontId="1" fillId="0" borderId="0" xfId="0" applyNumberFormat="1" applyFont="1" applyAlignment="1">
      <alignment vertical="center"/>
    </xf>
    <xf numFmtId="166" fontId="6" fillId="0" borderId="38" xfId="0" applyNumberFormat="1" applyFont="1" applyBorder="1" applyAlignment="1">
      <alignment horizontal="right" vertical="center"/>
    </xf>
    <xf numFmtId="166" fontId="6" fillId="0" borderId="35" xfId="0" applyNumberFormat="1" applyFont="1" applyBorder="1" applyAlignment="1">
      <alignment horizontal="right" vertical="center"/>
    </xf>
    <xf numFmtId="166" fontId="6" fillId="0" borderId="30" xfId="0" applyNumberFormat="1" applyFont="1" applyBorder="1" applyAlignment="1">
      <alignment horizontal="right" vertical="center"/>
    </xf>
    <xf numFmtId="166" fontId="6" fillId="0" borderId="9" xfId="0" applyNumberFormat="1" applyFont="1" applyBorder="1" applyAlignment="1">
      <alignment horizontal="right" vertical="center"/>
    </xf>
    <xf numFmtId="166" fontId="7" fillId="8" borderId="37" xfId="0" applyNumberFormat="1" applyFont="1" applyFill="1" applyBorder="1" applyAlignment="1">
      <alignment horizontal="righ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5" fillId="0" borderId="22" xfId="0" applyFont="1" applyBorder="1" applyAlignment="1">
      <alignment vertical="center"/>
    </xf>
    <xf numFmtId="0" fontId="15" fillId="0" borderId="0" xfId="0" applyFont="1" applyAlignment="1">
      <alignment vertical="center"/>
    </xf>
    <xf numFmtId="0" fontId="15" fillId="0" borderId="23" xfId="0" applyFont="1" applyBorder="1" applyAlignment="1">
      <alignment vertical="center"/>
    </xf>
    <xf numFmtId="0" fontId="15" fillId="0" borderId="23" xfId="0" applyFont="1" applyBorder="1" applyAlignment="1">
      <alignment vertical="center" wrapText="1"/>
    </xf>
    <xf numFmtId="175" fontId="17" fillId="0" borderId="0" xfId="0" applyNumberFormat="1" applyFont="1" applyAlignment="1">
      <alignment vertical="center"/>
    </xf>
    <xf numFmtId="0" fontId="15" fillId="0" borderId="25" xfId="0" applyFont="1" applyBorder="1" applyAlignment="1">
      <alignment vertical="center"/>
    </xf>
    <xf numFmtId="0" fontId="15" fillId="0" borderId="24" xfId="0" applyFont="1" applyBorder="1" applyAlignment="1">
      <alignment vertical="center"/>
    </xf>
    <xf numFmtId="0" fontId="17" fillId="5" borderId="16" xfId="0" applyFont="1" applyFill="1" applyBorder="1" applyAlignment="1">
      <alignment vertical="center"/>
    </xf>
    <xf numFmtId="174" fontId="17" fillId="0" borderId="0" xfId="0" applyNumberFormat="1" applyFont="1" applyAlignment="1">
      <alignment vertical="center"/>
    </xf>
    <xf numFmtId="172" fontId="14" fillId="4" borderId="0" xfId="0" applyNumberFormat="1" applyFont="1" applyFill="1" applyAlignment="1">
      <alignment horizontal="right" vertical="center"/>
    </xf>
    <xf numFmtId="166" fontId="15" fillId="0" borderId="0" xfId="0" applyNumberFormat="1" applyFont="1" applyAlignment="1">
      <alignment horizontal="right" vertical="center"/>
    </xf>
    <xf numFmtId="166" fontId="19" fillId="4" borderId="0" xfId="0" applyNumberFormat="1" applyFont="1" applyFill="1" applyAlignment="1">
      <alignment horizontal="right" vertical="center"/>
    </xf>
    <xf numFmtId="169" fontId="15" fillId="0" borderId="0" xfId="0" applyNumberFormat="1" applyFont="1" applyAlignment="1">
      <alignment horizontal="right" vertical="center"/>
    </xf>
    <xf numFmtId="168" fontId="15" fillId="0" borderId="0" xfId="0" applyNumberFormat="1" applyFont="1" applyAlignment="1">
      <alignment horizontal="right" vertical="center"/>
    </xf>
    <xf numFmtId="0" fontId="17" fillId="6" borderId="16" xfId="0" applyFont="1" applyFill="1" applyBorder="1" applyAlignment="1">
      <alignment vertical="center"/>
    </xf>
    <xf numFmtId="0" fontId="15" fillId="0" borderId="21" xfId="0" applyFont="1" applyBorder="1" applyAlignment="1">
      <alignment vertical="center"/>
    </xf>
    <xf numFmtId="171" fontId="15" fillId="0" borderId="0" xfId="0" applyNumberFormat="1" applyFont="1" applyAlignment="1">
      <alignment horizontal="right" vertical="center"/>
    </xf>
    <xf numFmtId="177" fontId="15" fillId="0" borderId="0" xfId="0" applyNumberFormat="1" applyFont="1" applyAlignment="1">
      <alignment horizontal="right" vertical="center"/>
    </xf>
    <xf numFmtId="171" fontId="20" fillId="0" borderId="0" xfId="0" applyNumberFormat="1" applyFont="1" applyAlignment="1">
      <alignment horizontal="right" vertical="center"/>
    </xf>
    <xf numFmtId="166" fontId="14" fillId="0" borderId="0" xfId="0" applyNumberFormat="1" applyFont="1" applyAlignment="1">
      <alignment vertical="center"/>
    </xf>
    <xf numFmtId="0" fontId="18" fillId="0" borderId="0" xfId="0" applyFont="1" applyAlignment="1">
      <alignment vertical="center"/>
    </xf>
    <xf numFmtId="173" fontId="14" fillId="0" borderId="0" xfId="0" applyNumberFormat="1" applyFont="1" applyAlignment="1">
      <alignment vertical="center"/>
    </xf>
    <xf numFmtId="177" fontId="14" fillId="0" borderId="0" xfId="0" applyNumberFormat="1" applyFont="1" applyAlignment="1">
      <alignment vertical="center"/>
    </xf>
    <xf numFmtId="173" fontId="18" fillId="0" borderId="0" xfId="0" applyNumberFormat="1" applyFont="1" applyAlignment="1">
      <alignment vertical="center"/>
    </xf>
    <xf numFmtId="166" fontId="6" fillId="0" borderId="2" xfId="0" applyNumberFormat="1" applyFont="1" applyBorder="1" applyAlignment="1">
      <alignment horizontal="right" vertical="center"/>
    </xf>
    <xf numFmtId="166" fontId="6" fillId="2" borderId="2" xfId="0" applyNumberFormat="1" applyFont="1" applyFill="1" applyBorder="1" applyAlignment="1">
      <alignment horizontal="right" vertical="center"/>
    </xf>
    <xf numFmtId="166" fontId="6" fillId="2" borderId="47" xfId="0" applyNumberFormat="1" applyFont="1" applyFill="1" applyBorder="1" applyAlignment="1">
      <alignment horizontal="right" vertical="center"/>
    </xf>
    <xf numFmtId="166" fontId="6" fillId="2" borderId="1" xfId="0" applyNumberFormat="1" applyFont="1" applyFill="1" applyBorder="1" applyAlignment="1">
      <alignment horizontal="right" vertical="center"/>
    </xf>
    <xf numFmtId="166" fontId="6" fillId="2" borderId="10" xfId="0" applyNumberFormat="1" applyFont="1" applyFill="1" applyBorder="1" applyAlignment="1">
      <alignment horizontal="right" vertical="center"/>
    </xf>
    <xf numFmtId="166" fontId="6" fillId="0" borderId="10" xfId="0" applyNumberFormat="1" applyFont="1" applyBorder="1" applyAlignment="1">
      <alignment horizontal="right" vertical="center"/>
    </xf>
    <xf numFmtId="166" fontId="6" fillId="0" borderId="36" xfId="0" applyNumberFormat="1" applyFont="1" applyBorder="1" applyAlignment="1">
      <alignment horizontal="right" vertical="center"/>
    </xf>
    <xf numFmtId="166" fontId="6" fillId="0" borderId="6" xfId="0" applyNumberFormat="1" applyFont="1" applyBorder="1" applyAlignment="1">
      <alignment horizontal="right" vertical="center"/>
    </xf>
    <xf numFmtId="166" fontId="6" fillId="2" borderId="20" xfId="0" applyNumberFormat="1" applyFont="1" applyFill="1" applyBorder="1" applyAlignment="1">
      <alignment horizontal="right" vertical="center"/>
    </xf>
    <xf numFmtId="166" fontId="6" fillId="2" borderId="18" xfId="0" applyNumberFormat="1" applyFont="1" applyFill="1" applyBorder="1" applyAlignment="1">
      <alignment horizontal="right" vertical="center"/>
    </xf>
    <xf numFmtId="166" fontId="6" fillId="2" borderId="6" xfId="0" applyNumberFormat="1" applyFont="1" applyFill="1" applyBorder="1" applyAlignment="1">
      <alignment horizontal="right" vertical="center"/>
    </xf>
    <xf numFmtId="166" fontId="6" fillId="2" borderId="19" xfId="0" applyNumberFormat="1" applyFont="1" applyFill="1" applyBorder="1" applyAlignment="1">
      <alignment horizontal="right" vertical="center"/>
    </xf>
    <xf numFmtId="166" fontId="6" fillId="2" borderId="8" xfId="0" applyNumberFormat="1" applyFont="1" applyFill="1" applyBorder="1" applyAlignment="1">
      <alignment horizontal="right" vertical="center"/>
    </xf>
    <xf numFmtId="166" fontId="6" fillId="2" borderId="17" xfId="0" applyNumberFormat="1" applyFont="1" applyFill="1" applyBorder="1" applyAlignment="1">
      <alignment horizontal="right" vertical="center"/>
    </xf>
    <xf numFmtId="167" fontId="6" fillId="0" borderId="2" xfId="0" applyNumberFormat="1" applyFont="1" applyBorder="1" applyAlignment="1">
      <alignment horizontal="right" vertical="center"/>
    </xf>
    <xf numFmtId="167" fontId="6" fillId="0" borderId="1" xfId="0" applyNumberFormat="1" applyFont="1" applyBorder="1" applyAlignment="1">
      <alignment horizontal="right" vertical="center"/>
    </xf>
    <xf numFmtId="166" fontId="6" fillId="4" borderId="1" xfId="0" applyNumberFormat="1" applyFont="1" applyFill="1" applyBorder="1" applyAlignment="1">
      <alignment horizontal="right" vertical="center"/>
    </xf>
    <xf numFmtId="164" fontId="6" fillId="0" borderId="35" xfId="0" applyNumberFormat="1" applyFont="1" applyBorder="1" applyAlignment="1">
      <alignment horizontal="right" vertical="center"/>
    </xf>
    <xf numFmtId="166" fontId="6" fillId="4" borderId="2" xfId="0" applyNumberFormat="1" applyFont="1" applyFill="1" applyBorder="1" applyAlignment="1">
      <alignment horizontal="right" vertical="center"/>
    </xf>
    <xf numFmtId="164" fontId="6" fillId="0" borderId="30" xfId="0" applyNumberFormat="1" applyFont="1" applyBorder="1" applyAlignment="1">
      <alignment horizontal="right" vertical="center"/>
    </xf>
    <xf numFmtId="164" fontId="6" fillId="0" borderId="36" xfId="0" applyNumberFormat="1" applyFont="1" applyBorder="1" applyAlignment="1">
      <alignment horizontal="right" vertical="center"/>
    </xf>
    <xf numFmtId="167" fontId="6" fillId="0" borderId="3" xfId="0" applyNumberFormat="1" applyFont="1" applyBorder="1" applyAlignment="1">
      <alignment horizontal="right" vertical="center"/>
    </xf>
    <xf numFmtId="164" fontId="6" fillId="0" borderId="7" xfId="0" applyNumberFormat="1" applyFont="1" applyBorder="1" applyAlignment="1">
      <alignment horizontal="right" vertical="center"/>
    </xf>
    <xf numFmtId="167" fontId="6" fillId="0" borderId="8" xfId="0" applyNumberFormat="1" applyFont="1" applyBorder="1" applyAlignment="1">
      <alignment horizontal="right" vertical="center"/>
    </xf>
    <xf numFmtId="166" fontId="6" fillId="2" borderId="50" xfId="0" applyNumberFormat="1" applyFont="1" applyFill="1" applyBorder="1" applyAlignment="1">
      <alignment horizontal="right" vertical="center"/>
    </xf>
    <xf numFmtId="164" fontId="6" fillId="0" borderId="9" xfId="0" applyNumberFormat="1" applyFont="1" applyBorder="1" applyAlignment="1">
      <alignment horizontal="right" vertical="center"/>
    </xf>
    <xf numFmtId="164" fontId="6" fillId="0" borderId="51" xfId="0" applyNumberFormat="1" applyFont="1" applyBorder="1" applyAlignment="1">
      <alignment horizontal="right" vertical="center"/>
    </xf>
    <xf numFmtId="166" fontId="6" fillId="0" borderId="11" xfId="0" applyNumberFormat="1" applyFont="1" applyBorder="1" applyAlignment="1">
      <alignment horizontal="right" vertical="center"/>
    </xf>
    <xf numFmtId="166" fontId="6" fillId="2" borderId="11" xfId="0" applyNumberFormat="1" applyFont="1" applyFill="1" applyBorder="1" applyAlignment="1">
      <alignment horizontal="right" vertical="center"/>
    </xf>
    <xf numFmtId="167" fontId="6" fillId="0" borderId="11" xfId="0" applyNumberFormat="1" applyFont="1" applyBorder="1" applyAlignment="1">
      <alignment horizontal="right" vertical="center"/>
    </xf>
    <xf numFmtId="166" fontId="6" fillId="2" borderId="52" xfId="0" applyNumberFormat="1" applyFont="1" applyFill="1" applyBorder="1" applyAlignment="1">
      <alignment horizontal="right" vertical="center"/>
    </xf>
    <xf numFmtId="166" fontId="7" fillId="5" borderId="39" xfId="0" applyNumberFormat="1" applyFont="1" applyFill="1" applyBorder="1" applyAlignment="1">
      <alignment horizontal="right" vertical="center"/>
    </xf>
    <xf numFmtId="166" fontId="6" fillId="0" borderId="20" xfId="0" applyNumberFormat="1" applyFont="1" applyBorder="1" applyAlignment="1">
      <alignment horizontal="right" vertical="center"/>
    </xf>
    <xf numFmtId="166" fontId="6" fillId="0" borderId="19" xfId="0" applyNumberFormat="1" applyFont="1" applyBorder="1" applyAlignment="1">
      <alignment horizontal="right" vertical="center"/>
    </xf>
    <xf numFmtId="166" fontId="6" fillId="0" borderId="3" xfId="0" applyNumberFormat="1" applyFont="1" applyBorder="1" applyAlignment="1">
      <alignment horizontal="right" vertical="center"/>
    </xf>
    <xf numFmtId="164" fontId="6" fillId="0" borderId="34" xfId="0" applyNumberFormat="1" applyFont="1" applyBorder="1" applyAlignment="1">
      <alignment horizontal="right" vertical="center"/>
    </xf>
    <xf numFmtId="164" fontId="6" fillId="0" borderId="38" xfId="0" applyNumberFormat="1" applyFont="1" applyBorder="1" applyAlignment="1">
      <alignment horizontal="right" vertical="center"/>
    </xf>
    <xf numFmtId="166" fontId="6" fillId="2" borderId="3" xfId="0" applyNumberFormat="1" applyFont="1" applyFill="1" applyBorder="1" applyAlignment="1">
      <alignment horizontal="right" vertical="center"/>
    </xf>
    <xf numFmtId="166" fontId="6" fillId="2" borderId="14" xfId="0" applyNumberFormat="1" applyFont="1" applyFill="1" applyBorder="1" applyAlignment="1">
      <alignment horizontal="right" vertical="center"/>
    </xf>
    <xf numFmtId="166" fontId="6" fillId="0" borderId="54" xfId="0" applyNumberFormat="1" applyFont="1" applyBorder="1" applyAlignment="1">
      <alignment horizontal="right" vertical="center"/>
    </xf>
    <xf numFmtId="166" fontId="6" fillId="0" borderId="39" xfId="0" applyNumberFormat="1" applyFont="1" applyBorder="1" applyAlignment="1">
      <alignment horizontal="right" vertical="center"/>
    </xf>
    <xf numFmtId="166" fontId="6" fillId="0" borderId="27" xfId="0" applyNumberFormat="1" applyFont="1" applyBorder="1" applyAlignment="1">
      <alignment horizontal="right" vertical="center"/>
    </xf>
    <xf numFmtId="166" fontId="6" fillId="2" borderId="27" xfId="0" applyNumberFormat="1" applyFont="1" applyFill="1" applyBorder="1" applyAlignment="1">
      <alignment horizontal="right" vertical="center"/>
    </xf>
    <xf numFmtId="0" fontId="15" fillId="4" borderId="22" xfId="4" applyFont="1" applyFill="1" applyBorder="1" applyAlignment="1">
      <alignment vertical="top"/>
    </xf>
    <xf numFmtId="0" fontId="15" fillId="4" borderId="24" xfId="4" applyFont="1" applyFill="1" applyBorder="1" applyAlignment="1">
      <alignment vertical="top"/>
    </xf>
    <xf numFmtId="0" fontId="15" fillId="4" borderId="22" xfId="0" applyFont="1" applyFill="1" applyBorder="1" applyAlignment="1">
      <alignment horizontal="left" vertical="center"/>
    </xf>
    <xf numFmtId="0" fontId="15" fillId="4" borderId="23" xfId="0" applyFont="1" applyFill="1" applyBorder="1" applyAlignment="1">
      <alignment horizontal="left" vertical="center"/>
    </xf>
    <xf numFmtId="0" fontId="15" fillId="4" borderId="23" xfId="0" applyFont="1" applyFill="1" applyBorder="1" applyAlignment="1">
      <alignment vertical="center" wrapText="1"/>
    </xf>
    <xf numFmtId="0" fontId="15" fillId="0" borderId="25" xfId="0" applyFont="1" applyBorder="1" applyAlignment="1">
      <alignment vertical="center" wrapText="1"/>
    </xf>
    <xf numFmtId="166" fontId="6" fillId="0" borderId="14" xfId="0" applyNumberFormat="1" applyFont="1" applyBorder="1" applyAlignment="1">
      <alignment horizontal="right" vertical="center"/>
    </xf>
    <xf numFmtId="166" fontId="7" fillId="6" borderId="4" xfId="0" applyNumberFormat="1" applyFont="1" applyFill="1" applyBorder="1" applyAlignment="1">
      <alignment horizontal="right" vertical="center"/>
    </xf>
    <xf numFmtId="166" fontId="7" fillId="6" borderId="5" xfId="0" applyNumberFormat="1" applyFont="1" applyFill="1" applyBorder="1" applyAlignment="1">
      <alignment horizontal="right" vertical="center"/>
    </xf>
    <xf numFmtId="166" fontId="7" fillId="6" borderId="40" xfId="0" applyNumberFormat="1" applyFont="1" applyFill="1" applyBorder="1" applyAlignment="1">
      <alignment horizontal="right" vertical="center"/>
    </xf>
    <xf numFmtId="166" fontId="7" fillId="6" borderId="12" xfId="0" applyNumberFormat="1" applyFont="1" applyFill="1" applyBorder="1" applyAlignment="1">
      <alignment horizontal="right" vertical="center"/>
    </xf>
    <xf numFmtId="0" fontId="17" fillId="8" borderId="28" xfId="0" applyFont="1" applyFill="1" applyBorder="1" applyAlignment="1">
      <alignment vertical="center" wrapText="1"/>
    </xf>
    <xf numFmtId="166" fontId="7" fillId="8" borderId="39" xfId="0" applyNumberFormat="1" applyFont="1" applyFill="1" applyBorder="1" applyAlignment="1">
      <alignment horizontal="right" vertical="center"/>
    </xf>
    <xf numFmtId="0" fontId="5" fillId="9" borderId="16" xfId="0" applyFont="1" applyFill="1" applyBorder="1" applyAlignment="1">
      <alignment horizontal="center" vertical="center"/>
    </xf>
    <xf numFmtId="0" fontId="5" fillId="9" borderId="12" xfId="0" applyFont="1" applyFill="1" applyBorder="1" applyAlignment="1">
      <alignment horizontal="center" vertical="center"/>
    </xf>
    <xf numFmtId="0" fontId="5" fillId="9" borderId="4" xfId="0" applyFont="1" applyFill="1" applyBorder="1" applyAlignment="1">
      <alignment horizontal="center" vertical="center"/>
    </xf>
    <xf numFmtId="0" fontId="23" fillId="10" borderId="16" xfId="0" applyFont="1" applyFill="1" applyBorder="1" applyAlignment="1">
      <alignment horizontal="center" vertical="center"/>
    </xf>
    <xf numFmtId="0" fontId="5" fillId="6" borderId="21" xfId="0" applyFont="1" applyFill="1" applyBorder="1" applyAlignment="1">
      <alignment vertical="center"/>
    </xf>
    <xf numFmtId="166" fontId="5" fillId="6" borderId="38" xfId="0" applyNumberFormat="1" applyFont="1" applyFill="1" applyBorder="1" applyAlignment="1">
      <alignment horizontal="right" vertical="center"/>
    </xf>
    <xf numFmtId="166" fontId="5" fillId="6" borderId="37" xfId="0" applyNumberFormat="1" applyFont="1" applyFill="1" applyBorder="1" applyAlignment="1">
      <alignment horizontal="right" vertical="center"/>
    </xf>
    <xf numFmtId="0" fontId="8" fillId="0" borderId="22" xfId="0" applyFont="1" applyBorder="1" applyAlignment="1">
      <alignment vertical="center"/>
    </xf>
    <xf numFmtId="171" fontId="8" fillId="4" borderId="35" xfId="2" applyNumberFormat="1" applyFont="1" applyFill="1" applyBorder="1" applyAlignment="1">
      <alignment horizontal="right" vertical="center"/>
    </xf>
    <xf numFmtId="166" fontId="8" fillId="0" borderId="2" xfId="0" applyNumberFormat="1" applyFont="1" applyBorder="1" applyAlignment="1">
      <alignment horizontal="right" vertical="center"/>
    </xf>
    <xf numFmtId="166" fontId="8" fillId="2" borderId="2" xfId="0" applyNumberFormat="1" applyFont="1" applyFill="1" applyBorder="1" applyAlignment="1">
      <alignment horizontal="right" vertical="center"/>
    </xf>
    <xf numFmtId="166" fontId="8" fillId="2" borderId="20" xfId="0" applyNumberFormat="1" applyFont="1" applyFill="1" applyBorder="1" applyAlignment="1">
      <alignment horizontal="right" vertical="center"/>
    </xf>
    <xf numFmtId="0" fontId="8" fillId="0" borderId="23" xfId="0" applyFont="1" applyBorder="1" applyAlignment="1">
      <alignment vertical="center"/>
    </xf>
    <xf numFmtId="166" fontId="8" fillId="0" borderId="30" xfId="0" applyNumberFormat="1" applyFont="1" applyBorder="1" applyAlignment="1">
      <alignment vertical="center"/>
    </xf>
    <xf numFmtId="171" fontId="8" fillId="4" borderId="30" xfId="2" applyNumberFormat="1" applyFont="1" applyFill="1" applyBorder="1" applyAlignment="1">
      <alignment horizontal="right" vertical="center"/>
    </xf>
    <xf numFmtId="166" fontId="8" fillId="0" borderId="1" xfId="0" applyNumberFormat="1" applyFont="1" applyBorder="1" applyAlignment="1">
      <alignment horizontal="right" vertical="center"/>
    </xf>
    <xf numFmtId="166" fontId="8" fillId="2" borderId="1" xfId="0" applyNumberFormat="1" applyFont="1" applyFill="1" applyBorder="1" applyAlignment="1">
      <alignment horizontal="right" vertical="center"/>
    </xf>
    <xf numFmtId="166" fontId="8" fillId="2" borderId="18" xfId="0" applyNumberFormat="1" applyFont="1" applyFill="1" applyBorder="1" applyAlignment="1">
      <alignment horizontal="right" vertical="center"/>
    </xf>
    <xf numFmtId="0" fontId="8" fillId="0" borderId="23" xfId="0" applyFont="1" applyBorder="1" applyAlignment="1">
      <alignment vertical="center" wrapText="1"/>
    </xf>
    <xf numFmtId="171" fontId="8" fillId="0" borderId="30" xfId="2" applyNumberFormat="1" applyFont="1" applyBorder="1" applyAlignment="1">
      <alignment horizontal="right" vertical="center"/>
    </xf>
    <xf numFmtId="166" fontId="8" fillId="0" borderId="18" xfId="0" applyNumberFormat="1" applyFont="1" applyBorder="1" applyAlignment="1">
      <alignment horizontal="right" vertical="center"/>
    </xf>
    <xf numFmtId="166" fontId="8" fillId="0" borderId="36" xfId="0" applyNumberFormat="1" applyFont="1" applyBorder="1" applyAlignment="1">
      <alignment horizontal="right" vertical="center"/>
    </xf>
    <xf numFmtId="166" fontId="8" fillId="0" borderId="6" xfId="0" applyNumberFormat="1" applyFont="1" applyBorder="1" applyAlignment="1">
      <alignment horizontal="right" vertical="center"/>
    </xf>
    <xf numFmtId="166" fontId="8" fillId="0" borderId="19" xfId="0" applyNumberFormat="1" applyFont="1" applyBorder="1" applyAlignment="1">
      <alignment horizontal="right" vertical="center"/>
    </xf>
    <xf numFmtId="0" fontId="5" fillId="6" borderId="16" xfId="0" applyFont="1" applyFill="1" applyBorder="1" applyAlignment="1">
      <alignment vertical="center"/>
    </xf>
    <xf numFmtId="166" fontId="5" fillId="6" borderId="4" xfId="0" applyNumberFormat="1" applyFont="1" applyFill="1" applyBorder="1" applyAlignment="1">
      <alignment horizontal="right" vertical="center"/>
    </xf>
    <xf numFmtId="166" fontId="5" fillId="6" borderId="39" xfId="0" applyNumberFormat="1" applyFont="1" applyFill="1" applyBorder="1" applyAlignment="1">
      <alignment horizontal="right" vertical="center"/>
    </xf>
    <xf numFmtId="166" fontId="5" fillId="6" borderId="12" xfId="0" applyNumberFormat="1" applyFont="1" applyFill="1" applyBorder="1" applyAlignment="1">
      <alignment horizontal="right" vertical="center"/>
    </xf>
    <xf numFmtId="0" fontId="8" fillId="0" borderId="25" xfId="0" applyFont="1" applyBorder="1" applyAlignment="1">
      <alignment vertical="center"/>
    </xf>
    <xf numFmtId="171" fontId="8" fillId="4" borderId="1" xfId="2" applyNumberFormat="1" applyFont="1" applyFill="1" applyBorder="1" applyAlignment="1">
      <alignment horizontal="right" vertical="center"/>
    </xf>
    <xf numFmtId="0" fontId="8" fillId="0" borderId="24" xfId="0" applyFont="1" applyBorder="1" applyAlignment="1">
      <alignment vertical="center"/>
    </xf>
    <xf numFmtId="166" fontId="8" fillId="2" borderId="6" xfId="0" applyNumberFormat="1" applyFont="1" applyFill="1" applyBorder="1" applyAlignment="1">
      <alignment horizontal="right" vertical="center"/>
    </xf>
    <xf numFmtId="166" fontId="8" fillId="2" borderId="19" xfId="0" applyNumberFormat="1" applyFont="1" applyFill="1" applyBorder="1" applyAlignment="1">
      <alignment horizontal="right" vertical="center"/>
    </xf>
    <xf numFmtId="166" fontId="8" fillId="0" borderId="8" xfId="0" applyNumberFormat="1" applyFont="1" applyBorder="1" applyAlignment="1">
      <alignment horizontal="right" vertical="center"/>
    </xf>
    <xf numFmtId="166" fontId="8" fillId="2" borderId="8" xfId="0" applyNumberFormat="1" applyFont="1" applyFill="1" applyBorder="1" applyAlignment="1">
      <alignment horizontal="right" vertical="center"/>
    </xf>
    <xf numFmtId="166" fontId="8" fillId="2" borderId="17" xfId="0" applyNumberFormat="1" applyFont="1" applyFill="1" applyBorder="1" applyAlignment="1">
      <alignment horizontal="right" vertical="center"/>
    </xf>
    <xf numFmtId="166" fontId="8" fillId="0" borderId="30" xfId="0" applyNumberFormat="1" applyFont="1" applyBorder="1" applyAlignment="1">
      <alignment horizontal="right" vertical="center"/>
    </xf>
    <xf numFmtId="166" fontId="8" fillId="2" borderId="10" xfId="0" applyNumberFormat="1" applyFont="1" applyFill="1" applyBorder="1" applyAlignment="1">
      <alignment horizontal="right" vertical="center"/>
    </xf>
    <xf numFmtId="166" fontId="8" fillId="2" borderId="30" xfId="0" applyNumberFormat="1" applyFont="1" applyFill="1" applyBorder="1" applyAlignment="1">
      <alignment horizontal="right" vertical="center"/>
    </xf>
    <xf numFmtId="166" fontId="8" fillId="2" borderId="53" xfId="0" applyNumberFormat="1" applyFont="1" applyFill="1" applyBorder="1" applyAlignment="1">
      <alignment horizontal="right" vertical="center"/>
    </xf>
    <xf numFmtId="166" fontId="8" fillId="0" borderId="1" xfId="0" applyNumberFormat="1" applyFont="1" applyBorder="1" applyAlignment="1">
      <alignment vertical="center"/>
    </xf>
    <xf numFmtId="166" fontId="8" fillId="2" borderId="31" xfId="0" applyNumberFormat="1" applyFont="1" applyFill="1" applyBorder="1" applyAlignment="1">
      <alignment horizontal="right" vertical="center"/>
    </xf>
    <xf numFmtId="166" fontId="8" fillId="2" borderId="38" xfId="0" applyNumberFormat="1" applyFont="1" applyFill="1" applyBorder="1" applyAlignment="1">
      <alignment horizontal="right" vertical="center"/>
    </xf>
    <xf numFmtId="166" fontId="8" fillId="2" borderId="0" xfId="0" applyNumberFormat="1" applyFont="1" applyFill="1" applyAlignment="1">
      <alignment horizontal="right" vertical="center"/>
    </xf>
    <xf numFmtId="166" fontId="8" fillId="0" borderId="8" xfId="0" applyNumberFormat="1" applyFont="1" applyBorder="1" applyAlignment="1">
      <alignment vertical="center"/>
    </xf>
    <xf numFmtId="166" fontId="8" fillId="2" borderId="50" xfId="0" applyNumberFormat="1" applyFont="1" applyFill="1" applyBorder="1" applyAlignment="1">
      <alignment horizontal="right" vertical="center"/>
    </xf>
    <xf numFmtId="166" fontId="8" fillId="2" borderId="47" xfId="0" applyNumberFormat="1" applyFont="1" applyFill="1" applyBorder="1" applyAlignment="1">
      <alignment horizontal="right" vertical="center"/>
    </xf>
    <xf numFmtId="166" fontId="8" fillId="0" borderId="9" xfId="0" applyNumberFormat="1" applyFont="1" applyBorder="1" applyAlignment="1">
      <alignment horizontal="right" vertical="center"/>
    </xf>
    <xf numFmtId="166" fontId="8" fillId="0" borderId="10" xfId="0" applyNumberFormat="1" applyFont="1" applyBorder="1" applyAlignment="1">
      <alignment horizontal="right" vertical="center"/>
    </xf>
    <xf numFmtId="166" fontId="8" fillId="4" borderId="1" xfId="2" applyNumberFormat="1" applyFont="1" applyFill="1" applyBorder="1" applyAlignment="1">
      <alignment horizontal="right" vertical="center"/>
    </xf>
    <xf numFmtId="166" fontId="8" fillId="4" borderId="10" xfId="2"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8" fillId="0" borderId="54" xfId="0" applyNumberFormat="1" applyFont="1" applyBorder="1" applyAlignment="1">
      <alignment horizontal="right" vertical="center"/>
    </xf>
    <xf numFmtId="166" fontId="8" fillId="0" borderId="35" xfId="0" applyNumberFormat="1" applyFont="1" applyBorder="1" applyAlignment="1">
      <alignment horizontal="right" vertical="center"/>
    </xf>
    <xf numFmtId="166" fontId="8" fillId="2" borderId="48" xfId="0" applyNumberFormat="1" applyFont="1" applyFill="1" applyBorder="1" applyAlignment="1">
      <alignment horizontal="right" vertical="center"/>
    </xf>
    <xf numFmtId="166" fontId="8" fillId="4" borderId="22" xfId="0" applyNumberFormat="1" applyFont="1" applyFill="1" applyBorder="1" applyAlignment="1">
      <alignment vertical="center"/>
    </xf>
    <xf numFmtId="164" fontId="8" fillId="0" borderId="35" xfId="0" applyNumberFormat="1" applyFont="1" applyBorder="1" applyAlignment="1">
      <alignment horizontal="right" vertical="center"/>
    </xf>
    <xf numFmtId="166" fontId="8" fillId="4" borderId="2" xfId="0" applyNumberFormat="1" applyFont="1" applyFill="1" applyBorder="1" applyAlignment="1">
      <alignment horizontal="right" vertical="center"/>
    </xf>
    <xf numFmtId="166" fontId="8" fillId="4" borderId="21" xfId="0" applyNumberFormat="1" applyFont="1" applyFill="1" applyBorder="1" applyAlignment="1">
      <alignment horizontal="left" vertical="center"/>
    </xf>
    <xf numFmtId="166" fontId="8" fillId="4" borderId="24" xfId="0" applyNumberFormat="1" applyFont="1" applyFill="1" applyBorder="1" applyAlignment="1">
      <alignment vertical="center"/>
    </xf>
    <xf numFmtId="164" fontId="8" fillId="0" borderId="30" xfId="0" applyNumberFormat="1" applyFont="1" applyBorder="1" applyAlignment="1">
      <alignment horizontal="right" vertical="center"/>
    </xf>
    <xf numFmtId="166" fontId="8" fillId="4" borderId="23" xfId="0" applyNumberFormat="1" applyFont="1" applyFill="1" applyBorder="1" applyAlignment="1">
      <alignment vertical="center"/>
    </xf>
    <xf numFmtId="164" fontId="8" fillId="0" borderId="36" xfId="0" applyNumberFormat="1" applyFont="1" applyBorder="1" applyAlignment="1">
      <alignment horizontal="right" vertical="center"/>
    </xf>
    <xf numFmtId="178" fontId="8" fillId="0" borderId="6" xfId="0" applyNumberFormat="1" applyFont="1" applyBorder="1" applyAlignment="1">
      <alignment horizontal="right" vertical="center"/>
    </xf>
    <xf numFmtId="178" fontId="8" fillId="2" borderId="6" xfId="0" applyNumberFormat="1" applyFont="1" applyFill="1" applyBorder="1" applyAlignment="1">
      <alignment horizontal="right" vertical="center"/>
    </xf>
    <xf numFmtId="166" fontId="8" fillId="0" borderId="11" xfId="0" applyNumberFormat="1" applyFont="1" applyBorder="1" applyAlignment="1">
      <alignment horizontal="right" vertical="center"/>
    </xf>
    <xf numFmtId="166" fontId="8" fillId="2" borderId="11" xfId="0" applyNumberFormat="1" applyFont="1" applyFill="1" applyBorder="1" applyAlignment="1">
      <alignment horizontal="right" vertical="center"/>
    </xf>
    <xf numFmtId="166" fontId="8" fillId="2" borderId="52" xfId="0" applyNumberFormat="1" applyFont="1" applyFill="1" applyBorder="1" applyAlignment="1">
      <alignment horizontal="right" vertical="center"/>
    </xf>
    <xf numFmtId="0" fontId="5" fillId="5" borderId="16" xfId="0" applyFont="1" applyFill="1" applyBorder="1" applyAlignment="1">
      <alignment vertical="center"/>
    </xf>
    <xf numFmtId="166" fontId="5" fillId="5" borderId="39" xfId="0" applyNumberFormat="1" applyFont="1" applyFill="1" applyBorder="1" applyAlignment="1">
      <alignment horizontal="right" vertical="center"/>
    </xf>
    <xf numFmtId="166" fontId="5" fillId="5" borderId="37" xfId="0" applyNumberFormat="1" applyFont="1" applyFill="1" applyBorder="1" applyAlignment="1">
      <alignment horizontal="right" vertical="center"/>
    </xf>
    <xf numFmtId="166" fontId="5" fillId="5" borderId="4" xfId="0" applyNumberFormat="1" applyFont="1" applyFill="1" applyBorder="1" applyAlignment="1">
      <alignment horizontal="right" vertical="center"/>
    </xf>
    <xf numFmtId="166" fontId="5" fillId="5" borderId="12" xfId="0" applyNumberFormat="1" applyFont="1" applyFill="1" applyBorder="1" applyAlignment="1">
      <alignment horizontal="right" vertical="center"/>
    </xf>
    <xf numFmtId="0" fontId="5" fillId="8" borderId="16" xfId="0" applyFont="1" applyFill="1" applyBorder="1" applyAlignment="1">
      <alignment vertical="center"/>
    </xf>
    <xf numFmtId="166" fontId="5" fillId="8" borderId="37" xfId="0" applyNumberFormat="1" applyFont="1" applyFill="1" applyBorder="1" applyAlignment="1">
      <alignment horizontal="right" vertical="center"/>
    </xf>
    <xf numFmtId="166" fontId="8" fillId="0" borderId="20" xfId="0" applyNumberFormat="1" applyFont="1" applyBorder="1" applyAlignment="1">
      <alignment horizontal="right" vertical="center"/>
    </xf>
    <xf numFmtId="0" fontId="8" fillId="4" borderId="23" xfId="0" applyFont="1" applyFill="1" applyBorder="1" applyAlignment="1">
      <alignment horizontal="left" vertical="center"/>
    </xf>
    <xf numFmtId="166" fontId="8" fillId="0" borderId="38" xfId="0" applyNumberFormat="1" applyFont="1" applyBorder="1" applyAlignment="1">
      <alignment horizontal="right" vertical="center"/>
    </xf>
    <xf numFmtId="166" fontId="8" fillId="0" borderId="3" xfId="0" applyNumberFormat="1" applyFont="1" applyBorder="1" applyAlignment="1">
      <alignment horizontal="right" vertical="center"/>
    </xf>
    <xf numFmtId="164" fontId="8" fillId="0" borderId="34" xfId="0" applyNumberFormat="1" applyFont="1" applyBorder="1" applyAlignment="1">
      <alignment horizontal="right" vertical="center"/>
    </xf>
    <xf numFmtId="0" fontId="8" fillId="0" borderId="21" xfId="0" applyFont="1" applyBorder="1" applyAlignment="1">
      <alignment vertical="center"/>
    </xf>
    <xf numFmtId="164" fontId="8" fillId="0" borderId="38" xfId="0" applyNumberFormat="1" applyFont="1" applyBorder="1" applyAlignment="1">
      <alignment horizontal="right" vertical="center"/>
    </xf>
    <xf numFmtId="166" fontId="8" fillId="2" borderId="3" xfId="0" applyNumberFormat="1" applyFont="1" applyFill="1" applyBorder="1" applyAlignment="1">
      <alignment horizontal="right" vertical="center"/>
    </xf>
    <xf numFmtId="166" fontId="8" fillId="2" borderId="14" xfId="0" applyNumberFormat="1" applyFont="1" applyFill="1" applyBorder="1" applyAlignment="1">
      <alignment horizontal="right" vertical="center"/>
    </xf>
    <xf numFmtId="0" fontId="5" fillId="8" borderId="28" xfId="0" applyFont="1" applyFill="1" applyBorder="1" applyAlignment="1">
      <alignment vertical="center" wrapText="1"/>
    </xf>
    <xf numFmtId="166" fontId="8" fillId="4" borderId="30" xfId="2" applyNumberFormat="1" applyFont="1" applyFill="1" applyBorder="1" applyAlignment="1">
      <alignment horizontal="right" vertical="center"/>
    </xf>
    <xf numFmtId="0" fontId="8" fillId="4" borderId="23" xfId="0" applyFont="1" applyFill="1" applyBorder="1" applyAlignment="1">
      <alignment vertical="center"/>
    </xf>
    <xf numFmtId="0" fontId="8" fillId="2" borderId="23" xfId="0" applyFont="1" applyFill="1" applyBorder="1" applyAlignment="1">
      <alignment vertical="center"/>
    </xf>
    <xf numFmtId="0" fontId="8" fillId="4" borderId="24" xfId="0" applyFont="1" applyFill="1" applyBorder="1" applyAlignment="1">
      <alignment vertical="center"/>
    </xf>
    <xf numFmtId="0" fontId="17" fillId="6" borderId="16" xfId="4" applyFont="1" applyFill="1" applyBorder="1" applyAlignment="1">
      <alignment vertical="top"/>
    </xf>
    <xf numFmtId="0" fontId="17" fillId="11" borderId="16" xfId="0" applyFont="1" applyFill="1" applyBorder="1" applyAlignment="1">
      <alignment vertical="center"/>
    </xf>
    <xf numFmtId="166" fontId="7" fillId="11" borderId="40" xfId="0" applyNumberFormat="1" applyFont="1" applyFill="1" applyBorder="1" applyAlignment="1">
      <alignment vertical="center"/>
    </xf>
    <xf numFmtId="166" fontId="7" fillId="11" borderId="4" xfId="0" applyNumberFormat="1" applyFont="1" applyFill="1" applyBorder="1" applyAlignment="1">
      <alignment vertical="center"/>
    </xf>
    <xf numFmtId="166" fontId="7" fillId="11" borderId="5" xfId="0" applyNumberFormat="1" applyFont="1" applyFill="1" applyBorder="1" applyAlignment="1">
      <alignment vertical="center"/>
    </xf>
    <xf numFmtId="166" fontId="6" fillId="2" borderId="29" xfId="0" applyNumberFormat="1" applyFont="1" applyFill="1" applyBorder="1" applyAlignment="1">
      <alignment horizontal="right" vertical="center"/>
    </xf>
    <xf numFmtId="166" fontId="7" fillId="12" borderId="40" xfId="0" applyNumberFormat="1" applyFont="1" applyFill="1" applyBorder="1" applyAlignment="1">
      <alignment horizontal="right" vertical="center"/>
    </xf>
    <xf numFmtId="166" fontId="7" fillId="12" borderId="37" xfId="0" applyNumberFormat="1" applyFont="1" applyFill="1" applyBorder="1" applyAlignment="1">
      <alignment horizontal="right" vertical="center"/>
    </xf>
    <xf numFmtId="166" fontId="6" fillId="0" borderId="48" xfId="0" applyNumberFormat="1" applyFont="1" applyBorder="1" applyAlignment="1">
      <alignment horizontal="right" vertical="center"/>
    </xf>
    <xf numFmtId="0" fontId="17" fillId="12" borderId="16" xfId="0" applyFont="1" applyFill="1" applyBorder="1" applyAlignment="1">
      <alignment vertical="center"/>
    </xf>
    <xf numFmtId="166" fontId="7" fillId="12" borderId="4" xfId="0" applyNumberFormat="1" applyFont="1" applyFill="1" applyBorder="1" applyAlignment="1">
      <alignment horizontal="right" vertical="center"/>
    </xf>
    <xf numFmtId="166" fontId="7" fillId="12" borderId="5" xfId="0" applyNumberFormat="1" applyFont="1" applyFill="1" applyBorder="1" applyAlignment="1">
      <alignment horizontal="right" vertical="center"/>
    </xf>
    <xf numFmtId="166" fontId="7" fillId="12" borderId="42" xfId="0" applyNumberFormat="1" applyFont="1" applyFill="1" applyBorder="1" applyAlignment="1">
      <alignment horizontal="right" vertical="center"/>
    </xf>
    <xf numFmtId="166" fontId="7" fillId="12" borderId="39" xfId="0" applyNumberFormat="1" applyFont="1" applyFill="1" applyBorder="1" applyAlignment="1">
      <alignment horizontal="right" vertical="center"/>
    </xf>
    <xf numFmtId="166" fontId="7" fillId="12" borderId="27" xfId="0" applyNumberFormat="1" applyFont="1" applyFill="1" applyBorder="1" applyAlignment="1">
      <alignment horizontal="right" vertical="center"/>
    </xf>
    <xf numFmtId="166" fontId="7" fillId="12" borderId="43" xfId="0" applyNumberFormat="1" applyFont="1" applyFill="1" applyBorder="1" applyAlignment="1">
      <alignment horizontal="right" vertical="center"/>
    </xf>
    <xf numFmtId="166" fontId="7" fillId="12" borderId="12" xfId="0" applyNumberFormat="1" applyFont="1" applyFill="1" applyBorder="1" applyAlignment="1">
      <alignment horizontal="right" vertical="center"/>
    </xf>
    <xf numFmtId="0" fontId="15" fillId="0" borderId="1" xfId="0" applyFont="1" applyBorder="1" applyAlignment="1">
      <alignment vertical="center"/>
    </xf>
    <xf numFmtId="166" fontId="7" fillId="12" borderId="33" xfId="0" applyNumberFormat="1" applyFont="1" applyFill="1" applyBorder="1" applyAlignment="1">
      <alignment horizontal="right" vertical="center"/>
    </xf>
    <xf numFmtId="0" fontId="15" fillId="4" borderId="25" xfId="0" applyFont="1" applyFill="1" applyBorder="1" applyAlignment="1">
      <alignment horizontal="left" vertical="center"/>
    </xf>
    <xf numFmtId="166" fontId="6" fillId="0" borderId="7" xfId="0" applyNumberFormat="1" applyFont="1" applyBorder="1" applyAlignment="1">
      <alignment horizontal="right" vertical="center"/>
    </xf>
    <xf numFmtId="166" fontId="6" fillId="0" borderId="17" xfId="0" applyNumberFormat="1" applyFont="1" applyBorder="1" applyAlignment="1">
      <alignment horizontal="right" vertical="center"/>
    </xf>
    <xf numFmtId="166" fontId="6" fillId="0" borderId="60" xfId="0" applyNumberFormat="1" applyFont="1" applyBorder="1" applyAlignment="1">
      <alignment horizontal="right" vertical="center"/>
    </xf>
    <xf numFmtId="0" fontId="17" fillId="12" borderId="16" xfId="0" applyFont="1" applyFill="1" applyBorder="1" applyAlignment="1">
      <alignment vertical="center" wrapText="1"/>
    </xf>
    <xf numFmtId="166" fontId="6" fillId="2" borderId="48" xfId="0" applyNumberFormat="1" applyFont="1" applyFill="1" applyBorder="1" applyAlignment="1">
      <alignment horizontal="right" vertical="center"/>
    </xf>
    <xf numFmtId="164" fontId="7" fillId="6" borderId="37" xfId="0" applyNumberFormat="1" applyFont="1" applyFill="1" applyBorder="1" applyAlignment="1">
      <alignment horizontal="right" vertical="center"/>
    </xf>
    <xf numFmtId="0" fontId="15" fillId="0" borderId="53" xfId="0" applyFont="1" applyBorder="1" applyAlignment="1">
      <alignment vertical="center"/>
    </xf>
    <xf numFmtId="166" fontId="7" fillId="8" borderId="38" xfId="0" applyNumberFormat="1" applyFont="1" applyFill="1" applyBorder="1" applyAlignment="1">
      <alignment horizontal="right" vertical="center"/>
    </xf>
    <xf numFmtId="166" fontId="7" fillId="8" borderId="3" xfId="0" applyNumberFormat="1" applyFont="1" applyFill="1" applyBorder="1" applyAlignment="1">
      <alignment horizontal="right" vertical="center"/>
    </xf>
    <xf numFmtId="166" fontId="7" fillId="8" borderId="14" xfId="0" applyNumberFormat="1" applyFont="1" applyFill="1" applyBorder="1" applyAlignment="1">
      <alignment horizontal="right" vertical="center"/>
    </xf>
    <xf numFmtId="0" fontId="5" fillId="12" borderId="16" xfId="0" applyFont="1" applyFill="1" applyBorder="1" applyAlignment="1">
      <alignment vertical="center"/>
    </xf>
    <xf numFmtId="166" fontId="5" fillId="12" borderId="37" xfId="0" applyNumberFormat="1" applyFont="1" applyFill="1" applyBorder="1" applyAlignment="1">
      <alignment horizontal="right" vertical="center"/>
    </xf>
    <xf numFmtId="166" fontId="5" fillId="12" borderId="4" xfId="0" applyNumberFormat="1" applyFont="1" applyFill="1" applyBorder="1" applyAlignment="1">
      <alignment horizontal="right" vertical="center"/>
    </xf>
    <xf numFmtId="166" fontId="5" fillId="12" borderId="12" xfId="0" applyNumberFormat="1" applyFont="1" applyFill="1" applyBorder="1" applyAlignment="1">
      <alignment horizontal="right" vertical="center"/>
    </xf>
    <xf numFmtId="166" fontId="5" fillId="12" borderId="33" xfId="0" applyNumberFormat="1" applyFont="1" applyFill="1" applyBorder="1" applyAlignment="1">
      <alignment horizontal="right" vertical="center"/>
    </xf>
    <xf numFmtId="0" fontId="8" fillId="4" borderId="25" xfId="0" applyFont="1" applyFill="1" applyBorder="1" applyAlignment="1">
      <alignment horizontal="left" vertical="center"/>
    </xf>
    <xf numFmtId="166" fontId="8" fillId="0" borderId="7" xfId="0" applyNumberFormat="1" applyFont="1" applyBorder="1" applyAlignment="1">
      <alignment horizontal="right" vertical="center"/>
    </xf>
    <xf numFmtId="166" fontId="8" fillId="0" borderId="17" xfId="0" applyNumberFormat="1" applyFont="1" applyBorder="1" applyAlignment="1">
      <alignment horizontal="right" vertical="center"/>
    </xf>
    <xf numFmtId="166" fontId="8" fillId="0" borderId="60" xfId="0" applyNumberFormat="1" applyFont="1" applyBorder="1" applyAlignment="1">
      <alignment horizontal="right" vertical="center"/>
    </xf>
    <xf numFmtId="166" fontId="8" fillId="0" borderId="14" xfId="0" applyNumberFormat="1" applyFont="1" applyBorder="1" applyAlignment="1">
      <alignment horizontal="right" vertical="center"/>
    </xf>
    <xf numFmtId="166" fontId="5" fillId="12" borderId="40" xfId="0" applyNumberFormat="1" applyFont="1" applyFill="1" applyBorder="1" applyAlignment="1">
      <alignment horizontal="right" vertical="center"/>
    </xf>
    <xf numFmtId="178" fontId="5" fillId="12" borderId="12" xfId="0" applyNumberFormat="1" applyFont="1" applyFill="1" applyBorder="1" applyAlignment="1">
      <alignment horizontal="right" vertical="center"/>
    </xf>
    <xf numFmtId="178" fontId="8" fillId="0" borderId="1" xfId="0" applyNumberFormat="1" applyFont="1" applyBorder="1" applyAlignment="1">
      <alignment horizontal="right" vertical="center"/>
    </xf>
    <xf numFmtId="178" fontId="8" fillId="2" borderId="18" xfId="0" applyNumberFormat="1" applyFont="1" applyFill="1" applyBorder="1" applyAlignment="1">
      <alignment horizontal="right" vertical="center"/>
    </xf>
    <xf numFmtId="0" fontId="5" fillId="12" borderId="16" xfId="0" applyFont="1" applyFill="1" applyBorder="1" applyAlignment="1">
      <alignment vertical="center" wrapText="1"/>
    </xf>
    <xf numFmtId="0" fontId="27" fillId="0" borderId="0" xfId="0" applyFont="1" applyAlignment="1">
      <alignment horizontal="left" vertical="center"/>
    </xf>
    <xf numFmtId="0" fontId="28" fillId="0" borderId="0" xfId="0" applyFont="1" applyAlignment="1">
      <alignment vertical="center"/>
    </xf>
    <xf numFmtId="167" fontId="28" fillId="0" borderId="0" xfId="0" applyNumberFormat="1" applyFont="1" applyAlignment="1">
      <alignment vertical="center"/>
    </xf>
    <xf numFmtId="176" fontId="28" fillId="0" borderId="0" xfId="0" applyNumberFormat="1" applyFont="1" applyAlignment="1">
      <alignment vertical="center"/>
    </xf>
    <xf numFmtId="0" fontId="5" fillId="9" borderId="32" xfId="0" applyFont="1" applyFill="1" applyBorder="1" applyAlignment="1">
      <alignment horizontal="center" vertical="center"/>
    </xf>
    <xf numFmtId="0" fontId="5" fillId="12" borderId="26" xfId="0" applyFont="1" applyFill="1" applyBorder="1" applyAlignment="1">
      <alignment vertical="center"/>
    </xf>
    <xf numFmtId="166" fontId="5" fillId="12" borderId="44" xfId="0" applyNumberFormat="1" applyFont="1" applyFill="1" applyBorder="1" applyAlignment="1">
      <alignment horizontal="right" vertical="center"/>
    </xf>
    <xf numFmtId="166" fontId="8" fillId="0" borderId="48" xfId="0" applyNumberFormat="1" applyFont="1" applyBorder="1" applyAlignment="1">
      <alignment horizontal="right" vertical="center"/>
    </xf>
    <xf numFmtId="166" fontId="5" fillId="12" borderId="5" xfId="0" applyNumberFormat="1" applyFont="1" applyFill="1" applyBorder="1" applyAlignment="1">
      <alignment horizontal="right" vertical="center"/>
    </xf>
    <xf numFmtId="0" fontId="5" fillId="12" borderId="58" xfId="0" applyFont="1" applyFill="1" applyBorder="1" applyAlignment="1">
      <alignment vertical="center"/>
    </xf>
    <xf numFmtId="166" fontId="5" fillId="12" borderId="42" xfId="0" applyNumberFormat="1" applyFont="1" applyFill="1" applyBorder="1" applyAlignment="1">
      <alignment horizontal="right" vertical="center"/>
    </xf>
    <xf numFmtId="166" fontId="5" fillId="12" borderId="39" xfId="0" applyNumberFormat="1" applyFont="1" applyFill="1" applyBorder="1" applyAlignment="1">
      <alignment horizontal="right" vertical="center"/>
    </xf>
    <xf numFmtId="166" fontId="5" fillId="12" borderId="27" xfId="0" applyNumberFormat="1" applyFont="1" applyFill="1" applyBorder="1" applyAlignment="1">
      <alignment horizontal="right" vertical="center"/>
    </xf>
    <xf numFmtId="166" fontId="5" fillId="12" borderId="43" xfId="0" applyNumberFormat="1" applyFont="1" applyFill="1" applyBorder="1" applyAlignment="1">
      <alignment horizontal="right" vertical="center"/>
    </xf>
    <xf numFmtId="171" fontId="8" fillId="4" borderId="2" xfId="2" applyNumberFormat="1" applyFont="1" applyFill="1" applyBorder="1" applyAlignment="1">
      <alignment horizontal="right" vertical="center"/>
    </xf>
    <xf numFmtId="171" fontId="8" fillId="4" borderId="6" xfId="2" applyNumberFormat="1" applyFont="1" applyFill="1" applyBorder="1" applyAlignment="1">
      <alignment horizontal="right" vertical="center"/>
    </xf>
    <xf numFmtId="0" fontId="8" fillId="0" borderId="61" xfId="0" applyFont="1" applyBorder="1" applyAlignment="1">
      <alignment vertical="center"/>
    </xf>
    <xf numFmtId="171" fontId="8" fillId="4" borderId="54" xfId="2" applyNumberFormat="1" applyFont="1" applyFill="1" applyBorder="1" applyAlignment="1">
      <alignment horizontal="right" vertical="center"/>
    </xf>
    <xf numFmtId="167" fontId="8" fillId="0" borderId="2" xfId="0" applyNumberFormat="1" applyFont="1" applyBorder="1" applyAlignment="1">
      <alignment horizontal="right" vertical="center"/>
    </xf>
    <xf numFmtId="0" fontId="8" fillId="0" borderId="63" xfId="0" applyFont="1" applyBorder="1" applyAlignment="1">
      <alignment vertical="center"/>
    </xf>
    <xf numFmtId="171" fontId="8" fillId="4" borderId="9" xfId="2" applyNumberFormat="1" applyFont="1" applyFill="1" applyBorder="1" applyAlignment="1">
      <alignment horizontal="right" vertical="center"/>
    </xf>
    <xf numFmtId="167" fontId="8" fillId="0" borderId="1" xfId="0" applyNumberFormat="1" applyFont="1" applyBorder="1" applyAlignment="1">
      <alignment horizontal="right" vertical="center"/>
    </xf>
    <xf numFmtId="0" fontId="8" fillId="4" borderId="63" xfId="0" applyFont="1" applyFill="1" applyBorder="1" applyAlignment="1">
      <alignment vertical="center"/>
    </xf>
    <xf numFmtId="0" fontId="8" fillId="2" borderId="63" xfId="0" applyFont="1" applyFill="1" applyBorder="1" applyAlignment="1">
      <alignment vertical="center"/>
    </xf>
    <xf numFmtId="166" fontId="8" fillId="4" borderId="9" xfId="2" applyNumberFormat="1" applyFont="1" applyFill="1" applyBorder="1" applyAlignment="1">
      <alignment horizontal="right" vertical="center"/>
    </xf>
    <xf numFmtId="166" fontId="8" fillId="4" borderId="18" xfId="2" applyNumberFormat="1" applyFont="1" applyFill="1" applyBorder="1" applyAlignment="1">
      <alignment horizontal="right" vertical="center"/>
    </xf>
    <xf numFmtId="0" fontId="8" fillId="4" borderId="64" xfId="0" applyFont="1" applyFill="1" applyBorder="1" applyAlignment="1">
      <alignment vertical="center"/>
    </xf>
    <xf numFmtId="179" fontId="8" fillId="0" borderId="1" xfId="0" applyNumberFormat="1" applyFont="1" applyBorder="1" applyAlignment="1">
      <alignment horizontal="right" vertical="center"/>
    </xf>
    <xf numFmtId="178" fontId="8" fillId="2" borderId="1" xfId="0" applyNumberFormat="1" applyFont="1" applyFill="1" applyBorder="1" applyAlignment="1">
      <alignment horizontal="right" vertical="center"/>
    </xf>
    <xf numFmtId="166" fontId="8" fillId="4" borderId="18" xfId="0" applyNumberFormat="1" applyFont="1" applyFill="1" applyBorder="1" applyAlignment="1">
      <alignment horizontal="right" vertical="center"/>
    </xf>
    <xf numFmtId="0" fontId="8" fillId="4" borderId="58" xfId="0" applyFont="1" applyFill="1" applyBorder="1" applyAlignment="1">
      <alignment vertical="center"/>
    </xf>
    <xf numFmtId="166" fontId="8" fillId="0" borderId="42" xfId="0" applyNumberFormat="1" applyFont="1" applyBorder="1" applyAlignment="1">
      <alignment horizontal="right" vertical="center"/>
    </xf>
    <xf numFmtId="166" fontId="8" fillId="0" borderId="39" xfId="0" applyNumberFormat="1" applyFont="1" applyBorder="1" applyAlignment="1">
      <alignment horizontal="right" vertical="center"/>
    </xf>
    <xf numFmtId="166" fontId="8" fillId="0" borderId="27" xfId="0" applyNumberFormat="1" applyFont="1" applyBorder="1" applyAlignment="1">
      <alignment horizontal="right" vertical="center"/>
    </xf>
    <xf numFmtId="166" fontId="8" fillId="2" borderId="27" xfId="0" applyNumberFormat="1" applyFont="1" applyFill="1" applyBorder="1" applyAlignment="1">
      <alignment horizontal="right" vertical="center"/>
    </xf>
    <xf numFmtId="166" fontId="8" fillId="2" borderId="29" xfId="0" applyNumberFormat="1" applyFont="1" applyFill="1" applyBorder="1" applyAlignment="1">
      <alignment horizontal="right" vertical="center"/>
    </xf>
    <xf numFmtId="167" fontId="8" fillId="0" borderId="3" xfId="0" applyNumberFormat="1" applyFont="1" applyBorder="1" applyAlignment="1">
      <alignment horizontal="right" vertical="center"/>
    </xf>
    <xf numFmtId="0" fontId="5" fillId="12" borderId="26" xfId="0" applyFont="1" applyFill="1" applyBorder="1" applyAlignment="1">
      <alignment vertical="center" wrapText="1"/>
    </xf>
    <xf numFmtId="164" fontId="8" fillId="0" borderId="7" xfId="0" applyNumberFormat="1" applyFont="1" applyBorder="1" applyAlignment="1">
      <alignment horizontal="right" vertical="center"/>
    </xf>
    <xf numFmtId="167" fontId="8" fillId="0" borderId="8" xfId="0" applyNumberFormat="1" applyFont="1" applyBorder="1" applyAlignment="1">
      <alignment horizontal="right" vertical="center"/>
    </xf>
    <xf numFmtId="164" fontId="8" fillId="0" borderId="9" xfId="0" applyNumberFormat="1" applyFont="1" applyBorder="1" applyAlignment="1">
      <alignment horizontal="right" vertical="center"/>
    </xf>
    <xf numFmtId="0" fontId="8" fillId="0" borderId="15" xfId="0" applyFont="1" applyBorder="1" applyAlignment="1">
      <alignment vertical="center"/>
    </xf>
    <xf numFmtId="164" fontId="8" fillId="0" borderId="51" xfId="0" applyNumberFormat="1" applyFont="1" applyBorder="1" applyAlignment="1">
      <alignment horizontal="right" vertical="center"/>
    </xf>
    <xf numFmtId="167" fontId="8" fillId="0" borderId="11" xfId="0" applyNumberFormat="1" applyFont="1" applyBorder="1" applyAlignment="1">
      <alignment horizontal="right" vertical="center"/>
    </xf>
    <xf numFmtId="0" fontId="5" fillId="5" borderId="28" xfId="0" applyFont="1" applyFill="1" applyBorder="1" applyAlignment="1">
      <alignment vertical="center"/>
    </xf>
    <xf numFmtId="0" fontId="5" fillId="7" borderId="21" xfId="0" applyFont="1" applyFill="1" applyBorder="1" applyAlignment="1">
      <alignment vertical="center"/>
    </xf>
    <xf numFmtId="166" fontId="5" fillId="7" borderId="38" xfId="0" applyNumberFormat="1" applyFont="1" applyFill="1" applyBorder="1" applyAlignment="1">
      <alignment horizontal="right" vertical="center"/>
    </xf>
    <xf numFmtId="166" fontId="8" fillId="0" borderId="7" xfId="0" applyNumberFormat="1" applyFont="1" applyBorder="1" applyAlignment="1">
      <alignment vertical="center"/>
    </xf>
    <xf numFmtId="0" fontId="8" fillId="0" borderId="62" xfId="0" applyFont="1" applyBorder="1" applyAlignment="1">
      <alignment vertical="center"/>
    </xf>
    <xf numFmtId="166" fontId="8" fillId="0" borderId="56" xfId="0" applyNumberFormat="1" applyFont="1" applyBorder="1" applyAlignment="1">
      <alignment horizontal="right" vertical="center"/>
    </xf>
    <xf numFmtId="178" fontId="8" fillId="2" borderId="43" xfId="0" applyNumberFormat="1" applyFont="1" applyFill="1" applyBorder="1" applyAlignment="1">
      <alignment horizontal="right" vertical="center"/>
    </xf>
    <xf numFmtId="0" fontId="5" fillId="12" borderId="59" xfId="0" applyFont="1" applyFill="1" applyBorder="1" applyAlignment="1">
      <alignment vertical="center"/>
    </xf>
    <xf numFmtId="164" fontId="5" fillId="5" borderId="4" xfId="0" applyNumberFormat="1" applyFont="1" applyFill="1" applyBorder="1" applyAlignment="1">
      <alignment horizontal="right" vertical="center"/>
    </xf>
    <xf numFmtId="0" fontId="8" fillId="4" borderId="21" xfId="0" applyFont="1" applyFill="1" applyBorder="1" applyAlignment="1">
      <alignment vertical="center"/>
    </xf>
    <xf numFmtId="0" fontId="8" fillId="0" borderId="30" xfId="0" applyFont="1" applyBorder="1" applyAlignment="1">
      <alignment vertical="center"/>
    </xf>
    <xf numFmtId="0" fontId="8" fillId="0" borderId="1" xfId="0" applyFont="1" applyBorder="1" applyAlignment="1">
      <alignment vertical="center"/>
    </xf>
    <xf numFmtId="166" fontId="8" fillId="2" borderId="36" xfId="0" applyNumberFormat="1" applyFont="1" applyFill="1" applyBorder="1" applyAlignment="1">
      <alignment horizontal="right" vertical="center"/>
    </xf>
    <xf numFmtId="166" fontId="8" fillId="4" borderId="35" xfId="0" applyNumberFormat="1" applyFont="1" applyFill="1" applyBorder="1" applyAlignment="1">
      <alignment horizontal="right" vertical="center"/>
    </xf>
    <xf numFmtId="166" fontId="8" fillId="4" borderId="46" xfId="0" applyNumberFormat="1" applyFont="1" applyFill="1" applyBorder="1" applyAlignment="1">
      <alignment horizontal="right" vertical="center"/>
    </xf>
    <xf numFmtId="0" fontId="8" fillId="4" borderId="15" xfId="0" applyFont="1" applyFill="1" applyBorder="1" applyAlignment="1">
      <alignment vertical="center"/>
    </xf>
    <xf numFmtId="166" fontId="8" fillId="4" borderId="21" xfId="0" applyNumberFormat="1" applyFont="1" applyFill="1" applyBorder="1" applyAlignment="1">
      <alignment vertical="center"/>
    </xf>
    <xf numFmtId="0" fontId="1" fillId="0" borderId="0" xfId="0" applyFont="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2" fillId="0" borderId="23" xfId="0" applyFont="1" applyBorder="1" applyAlignment="1">
      <alignment vertical="center"/>
    </xf>
    <xf numFmtId="175" fontId="4" fillId="0" borderId="0" xfId="0" applyNumberFormat="1" applyFont="1" applyAlignment="1">
      <alignment vertical="center"/>
    </xf>
    <xf numFmtId="0" fontId="2" fillId="0" borderId="24" xfId="0" applyFont="1" applyBorder="1" applyAlignment="1">
      <alignment vertical="center"/>
    </xf>
    <xf numFmtId="174" fontId="4" fillId="0" borderId="0" xfId="0" applyNumberFormat="1" applyFont="1" applyAlignment="1">
      <alignment vertical="center"/>
    </xf>
    <xf numFmtId="172" fontId="9" fillId="4" borderId="0" xfId="0" applyNumberFormat="1" applyFont="1" applyFill="1" applyAlignment="1">
      <alignment horizontal="right" vertical="center"/>
    </xf>
    <xf numFmtId="166" fontId="2" fillId="0" borderId="0" xfId="0" applyNumberFormat="1" applyFont="1" applyAlignment="1">
      <alignment horizontal="right" vertical="center"/>
    </xf>
    <xf numFmtId="166" fontId="29" fillId="4" borderId="0" xfId="0" applyNumberFormat="1" applyFont="1" applyFill="1" applyAlignment="1">
      <alignment horizontal="right" vertical="center"/>
    </xf>
    <xf numFmtId="169" fontId="2" fillId="0" borderId="0" xfId="0" applyNumberFormat="1" applyFont="1" applyAlignment="1">
      <alignment horizontal="right" vertical="center"/>
    </xf>
    <xf numFmtId="168" fontId="2" fillId="0" borderId="0" xfId="0" applyNumberFormat="1" applyFont="1" applyAlignment="1">
      <alignment horizontal="right" vertical="center"/>
    </xf>
    <xf numFmtId="171" fontId="6" fillId="0" borderId="0" xfId="0" applyNumberFormat="1" applyFont="1" applyAlignment="1">
      <alignment horizontal="right" vertical="center"/>
    </xf>
    <xf numFmtId="171" fontId="10" fillId="0" borderId="0" xfId="0" applyNumberFormat="1" applyFont="1" applyAlignment="1">
      <alignment horizontal="right" vertical="center"/>
    </xf>
    <xf numFmtId="0" fontId="30" fillId="0" borderId="0" xfId="0" applyFont="1" applyAlignment="1">
      <alignment vertical="center"/>
    </xf>
    <xf numFmtId="173" fontId="1" fillId="0" borderId="0" xfId="0" applyNumberFormat="1" applyFont="1" applyAlignment="1">
      <alignment vertical="center"/>
    </xf>
    <xf numFmtId="177" fontId="1" fillId="0" borderId="0" xfId="0" applyNumberFormat="1" applyFont="1" applyAlignment="1">
      <alignment vertical="center"/>
    </xf>
    <xf numFmtId="173" fontId="30" fillId="0" borderId="0" xfId="0" applyNumberFormat="1" applyFont="1" applyAlignment="1">
      <alignment vertical="center"/>
    </xf>
    <xf numFmtId="0" fontId="8" fillId="0" borderId="15" xfId="0" applyFont="1" applyBorder="1" applyAlignment="1">
      <alignment vertical="center" wrapText="1"/>
    </xf>
    <xf numFmtId="166" fontId="7" fillId="15" borderId="40" xfId="0" applyNumberFormat="1" applyFont="1" applyFill="1" applyBorder="1" applyAlignment="1">
      <alignment horizontal="right" vertical="center"/>
    </xf>
    <xf numFmtId="166" fontId="7" fillId="15" borderId="4" xfId="0" applyNumberFormat="1" applyFont="1" applyFill="1" applyBorder="1" applyAlignment="1">
      <alignment horizontal="right" vertical="center"/>
    </xf>
    <xf numFmtId="166" fontId="7" fillId="15" borderId="5" xfId="0" applyNumberFormat="1" applyFont="1" applyFill="1" applyBorder="1" applyAlignment="1">
      <alignment horizontal="right" vertical="center"/>
    </xf>
    <xf numFmtId="166" fontId="8" fillId="0" borderId="51" xfId="0" applyNumberFormat="1" applyFont="1" applyBorder="1" applyAlignment="1">
      <alignment horizontal="right" vertical="center"/>
    </xf>
    <xf numFmtId="171" fontId="22" fillId="0" borderId="0" xfId="0" applyNumberFormat="1" applyFont="1" applyAlignment="1">
      <alignment horizontal="right" vertical="center"/>
    </xf>
    <xf numFmtId="165" fontId="5" fillId="7" borderId="21" xfId="0" applyNumberFormat="1" applyFont="1" applyFill="1" applyBorder="1" applyAlignment="1">
      <alignment horizontal="right" vertical="center"/>
    </xf>
    <xf numFmtId="165" fontId="5" fillId="7" borderId="26" xfId="0" applyNumberFormat="1" applyFont="1" applyFill="1" applyBorder="1" applyAlignment="1">
      <alignment horizontal="right" vertical="center"/>
    </xf>
    <xf numFmtId="165" fontId="5" fillId="3" borderId="41" xfId="0" applyNumberFormat="1" applyFont="1" applyFill="1" applyBorder="1" applyAlignment="1">
      <alignment horizontal="right" vertical="center"/>
    </xf>
    <xf numFmtId="165" fontId="5" fillId="3" borderId="31" xfId="0" applyNumberFormat="1" applyFont="1" applyFill="1" applyBorder="1" applyAlignment="1">
      <alignment horizontal="right" vertical="center"/>
    </xf>
    <xf numFmtId="165" fontId="5" fillId="3" borderId="57" xfId="0" applyNumberFormat="1" applyFont="1" applyFill="1" applyBorder="1" applyAlignment="1">
      <alignment horizontal="right" vertical="center"/>
    </xf>
    <xf numFmtId="166" fontId="5" fillId="16" borderId="37" xfId="0" applyNumberFormat="1" applyFont="1" applyFill="1" applyBorder="1" applyAlignment="1">
      <alignment horizontal="right" vertical="center"/>
    </xf>
    <xf numFmtId="166" fontId="7" fillId="16" borderId="4" xfId="0" applyNumberFormat="1" applyFont="1" applyFill="1" applyBorder="1" applyAlignment="1">
      <alignment horizontal="right" vertical="center"/>
    </xf>
    <xf numFmtId="166" fontId="7" fillId="16" borderId="5" xfId="0" applyNumberFormat="1" applyFont="1" applyFill="1" applyBorder="1" applyAlignment="1">
      <alignment horizontal="right" vertical="center"/>
    </xf>
    <xf numFmtId="165" fontId="5" fillId="7" borderId="16" xfId="0" applyNumberFormat="1" applyFont="1" applyFill="1" applyBorder="1" applyAlignment="1">
      <alignment horizontal="right" vertical="center"/>
    </xf>
    <xf numFmtId="166" fontId="7" fillId="16" borderId="42" xfId="0" applyNumberFormat="1" applyFont="1" applyFill="1" applyBorder="1" applyAlignment="1">
      <alignment horizontal="right" vertical="center"/>
    </xf>
    <xf numFmtId="166" fontId="7" fillId="16" borderId="39" xfId="0" applyNumberFormat="1" applyFont="1" applyFill="1" applyBorder="1" applyAlignment="1">
      <alignment horizontal="right" vertical="center"/>
    </xf>
    <xf numFmtId="166" fontId="7" fillId="16" borderId="27" xfId="0" applyNumberFormat="1" applyFont="1" applyFill="1" applyBorder="1" applyAlignment="1">
      <alignment horizontal="right" vertical="center"/>
    </xf>
    <xf numFmtId="166" fontId="7" fillId="16" borderId="43" xfId="0" applyNumberFormat="1" applyFont="1" applyFill="1" applyBorder="1" applyAlignment="1">
      <alignment horizontal="right" vertical="center"/>
    </xf>
    <xf numFmtId="165" fontId="5" fillId="3" borderId="25" xfId="0" applyNumberFormat="1" applyFont="1" applyFill="1" applyBorder="1" applyAlignment="1">
      <alignment horizontal="right" vertical="center"/>
    </xf>
    <xf numFmtId="165" fontId="5" fillId="3" borderId="23" xfId="0" applyNumberFormat="1" applyFont="1" applyFill="1" applyBorder="1" applyAlignment="1">
      <alignment horizontal="right" vertical="center"/>
    </xf>
    <xf numFmtId="165" fontId="5" fillId="3" borderId="24" xfId="0" applyNumberFormat="1" applyFont="1" applyFill="1" applyBorder="1" applyAlignment="1">
      <alignment horizontal="right" vertical="center"/>
    </xf>
    <xf numFmtId="166" fontId="7" fillId="16" borderId="37" xfId="0" applyNumberFormat="1" applyFont="1" applyFill="1" applyBorder="1" applyAlignment="1">
      <alignment horizontal="right" vertical="center"/>
    </xf>
    <xf numFmtId="165" fontId="5" fillId="3" borderId="22" xfId="0" applyNumberFormat="1" applyFont="1" applyFill="1" applyBorder="1" applyAlignment="1">
      <alignment horizontal="right" vertical="center"/>
    </xf>
    <xf numFmtId="166" fontId="7" fillId="16" borderId="40" xfId="0" applyNumberFormat="1" applyFont="1" applyFill="1" applyBorder="1" applyAlignment="1">
      <alignment horizontal="right" vertical="center"/>
    </xf>
    <xf numFmtId="165" fontId="5" fillId="3" borderId="28" xfId="0" applyNumberFormat="1" applyFont="1" applyFill="1" applyBorder="1" applyAlignment="1">
      <alignment horizontal="right" vertical="center"/>
    </xf>
    <xf numFmtId="164" fontId="5" fillId="0" borderId="30" xfId="0" applyNumberFormat="1" applyFont="1" applyBorder="1" applyAlignment="1">
      <alignment horizontal="right" vertical="center"/>
    </xf>
    <xf numFmtId="166" fontId="5" fillId="0" borderId="1" xfId="0" applyNumberFormat="1" applyFont="1" applyBorder="1" applyAlignment="1">
      <alignment horizontal="right" vertical="center"/>
    </xf>
    <xf numFmtId="165" fontId="5" fillId="3" borderId="26" xfId="0" applyNumberFormat="1" applyFont="1" applyFill="1" applyBorder="1" applyAlignment="1">
      <alignment horizontal="right" vertical="center"/>
    </xf>
    <xf numFmtId="164" fontId="6" fillId="0" borderId="55" xfId="0" applyNumberFormat="1" applyFont="1" applyBorder="1" applyAlignment="1">
      <alignment horizontal="right" vertical="center"/>
    </xf>
    <xf numFmtId="166" fontId="6" fillId="2" borderId="65" xfId="0" applyNumberFormat="1" applyFont="1" applyFill="1" applyBorder="1" applyAlignment="1">
      <alignment horizontal="right" vertical="center"/>
    </xf>
    <xf numFmtId="165" fontId="5" fillId="3" borderId="15" xfId="0" applyNumberFormat="1" applyFont="1" applyFill="1" applyBorder="1" applyAlignment="1">
      <alignment horizontal="right" vertical="center"/>
    </xf>
    <xf numFmtId="165" fontId="5" fillId="8" borderId="16" xfId="0" applyNumberFormat="1" applyFont="1" applyFill="1" applyBorder="1" applyAlignment="1">
      <alignment horizontal="right" vertical="center"/>
    </xf>
    <xf numFmtId="172" fontId="9" fillId="4" borderId="35" xfId="0" applyNumberFormat="1" applyFont="1" applyFill="1" applyBorder="1" applyAlignment="1">
      <alignment horizontal="right" vertical="center"/>
    </xf>
    <xf numFmtId="165" fontId="5" fillId="3" borderId="16" xfId="0" applyNumberFormat="1" applyFont="1" applyFill="1" applyBorder="1" applyAlignment="1">
      <alignment horizontal="right" vertical="center"/>
    </xf>
    <xf numFmtId="166" fontId="7" fillId="16" borderId="12" xfId="0" applyNumberFormat="1" applyFont="1" applyFill="1" applyBorder="1" applyAlignment="1">
      <alignment horizontal="right" vertical="center"/>
    </xf>
    <xf numFmtId="165" fontId="7" fillId="7" borderId="16" xfId="0" applyNumberFormat="1" applyFont="1" applyFill="1" applyBorder="1" applyAlignment="1">
      <alignment horizontal="right" vertical="center"/>
    </xf>
    <xf numFmtId="166" fontId="5" fillId="6" borderId="3" xfId="0" applyNumberFormat="1" applyFont="1" applyFill="1" applyBorder="1" applyAlignment="1">
      <alignment horizontal="right" vertical="center"/>
    </xf>
    <xf numFmtId="166" fontId="5" fillId="6" borderId="14" xfId="0" applyNumberFormat="1" applyFont="1" applyFill="1" applyBorder="1" applyAlignment="1">
      <alignment horizontal="right" vertical="center"/>
    </xf>
    <xf numFmtId="166" fontId="5" fillId="12" borderId="66" xfId="0" applyNumberFormat="1" applyFont="1" applyFill="1" applyBorder="1" applyAlignment="1">
      <alignment horizontal="right" vertical="center"/>
    </xf>
    <xf numFmtId="171" fontId="8" fillId="4" borderId="7" xfId="2" applyNumberFormat="1" applyFont="1" applyFill="1" applyBorder="1" applyAlignment="1">
      <alignment horizontal="right"/>
    </xf>
    <xf numFmtId="171" fontId="8" fillId="4" borderId="9" xfId="2" applyNumberFormat="1" applyFont="1" applyFill="1" applyBorder="1" applyAlignment="1">
      <alignment horizontal="right"/>
    </xf>
    <xf numFmtId="171" fontId="8" fillId="0" borderId="9" xfId="2" applyNumberFormat="1" applyFont="1" applyBorder="1" applyAlignment="1">
      <alignment horizontal="right"/>
    </xf>
    <xf numFmtId="171" fontId="8" fillId="0" borderId="51" xfId="2" applyNumberFormat="1" applyFont="1" applyBorder="1" applyAlignment="1">
      <alignment horizontal="right"/>
    </xf>
    <xf numFmtId="179" fontId="8" fillId="0" borderId="11" xfId="0" applyNumberFormat="1" applyFont="1" applyBorder="1" applyAlignment="1">
      <alignment horizontal="right" vertical="center"/>
    </xf>
    <xf numFmtId="166" fontId="6" fillId="0" borderId="52" xfId="0" applyNumberFormat="1" applyFont="1" applyBorder="1" applyAlignment="1">
      <alignment horizontal="right" vertical="center"/>
    </xf>
    <xf numFmtId="171" fontId="8" fillId="4" borderId="2" xfId="2" applyNumberFormat="1" applyFont="1" applyFill="1" applyBorder="1" applyAlignment="1">
      <alignment horizontal="right"/>
    </xf>
    <xf numFmtId="171" fontId="8" fillId="4" borderId="1" xfId="2" applyNumberFormat="1" applyFont="1" applyFill="1" applyBorder="1" applyAlignment="1">
      <alignment horizontal="right"/>
    </xf>
    <xf numFmtId="171" fontId="8" fillId="4" borderId="6" xfId="2" applyNumberFormat="1" applyFont="1" applyFill="1" applyBorder="1" applyAlignment="1">
      <alignment horizontal="right"/>
    </xf>
    <xf numFmtId="170" fontId="7" fillId="12" borderId="44" xfId="0" applyNumberFormat="1" applyFont="1" applyFill="1" applyBorder="1" applyAlignment="1">
      <alignment horizontal="right" vertical="center"/>
    </xf>
    <xf numFmtId="165" fontId="5" fillId="3" borderId="68" xfId="0" applyNumberFormat="1" applyFont="1" applyFill="1" applyBorder="1" applyAlignment="1">
      <alignment horizontal="right" vertical="center"/>
    </xf>
    <xf numFmtId="166" fontId="8" fillId="4" borderId="9" xfId="2" applyNumberFormat="1" applyFont="1" applyFill="1" applyBorder="1" applyAlignment="1">
      <alignment horizontal="right"/>
    </xf>
    <xf numFmtId="166" fontId="8" fillId="4" borderId="1" xfId="2" applyNumberFormat="1" applyFont="1" applyFill="1" applyBorder="1" applyAlignment="1">
      <alignment horizontal="right"/>
    </xf>
    <xf numFmtId="0" fontId="4" fillId="0" borderId="1" xfId="0" applyFont="1" applyBorder="1" applyAlignment="1">
      <alignment vertical="center"/>
    </xf>
    <xf numFmtId="0" fontId="4" fillId="0" borderId="10" xfId="0" applyFont="1" applyBorder="1" applyAlignment="1">
      <alignment vertical="center"/>
    </xf>
    <xf numFmtId="171" fontId="8" fillId="4" borderId="51" xfId="2" applyNumberFormat="1" applyFont="1" applyFill="1" applyBorder="1" applyAlignment="1">
      <alignment horizontal="right"/>
    </xf>
    <xf numFmtId="166" fontId="31" fillId="4" borderId="1" xfId="0" applyNumberFormat="1" applyFont="1" applyFill="1" applyBorder="1" applyAlignment="1">
      <alignment horizontal="right" vertical="center"/>
    </xf>
    <xf numFmtId="164" fontId="7" fillId="6" borderId="33" xfId="0" applyNumberFormat="1" applyFont="1" applyFill="1" applyBorder="1" applyAlignment="1">
      <alignment horizontal="right" vertical="center"/>
    </xf>
    <xf numFmtId="166" fontId="7" fillId="6" borderId="69" xfId="0" applyNumberFormat="1" applyFont="1" applyFill="1" applyBorder="1" applyAlignment="1">
      <alignment horizontal="right" vertical="center"/>
    </xf>
    <xf numFmtId="167" fontId="7" fillId="6" borderId="69" xfId="0" applyNumberFormat="1" applyFont="1" applyFill="1" applyBorder="1" applyAlignment="1">
      <alignment horizontal="right" vertical="center"/>
    </xf>
    <xf numFmtId="166" fontId="7" fillId="6" borderId="66" xfId="0" applyNumberFormat="1" applyFont="1" applyFill="1" applyBorder="1" applyAlignment="1">
      <alignment horizontal="right" vertical="center"/>
    </xf>
    <xf numFmtId="166" fontId="7" fillId="5" borderId="27" xfId="0" applyNumberFormat="1" applyFont="1" applyFill="1" applyBorder="1" applyAlignment="1">
      <alignment horizontal="right" vertical="center"/>
    </xf>
    <xf numFmtId="164" fontId="8" fillId="4" borderId="35" xfId="0" applyNumberFormat="1" applyFont="1" applyFill="1" applyBorder="1" applyAlignment="1">
      <alignment horizontal="right" vertical="center"/>
    </xf>
    <xf numFmtId="164" fontId="8" fillId="4" borderId="30" xfId="0" applyNumberFormat="1" applyFont="1" applyFill="1" applyBorder="1" applyAlignment="1">
      <alignment horizontal="right" vertical="center"/>
    </xf>
    <xf numFmtId="166" fontId="8" fillId="4" borderId="6" xfId="0" applyNumberFormat="1" applyFont="1" applyFill="1" applyBorder="1" applyAlignment="1">
      <alignment horizontal="right" vertical="center"/>
    </xf>
    <xf numFmtId="166" fontId="6" fillId="4" borderId="6" xfId="0" applyNumberFormat="1" applyFont="1" applyFill="1" applyBorder="1" applyAlignment="1">
      <alignment horizontal="right" vertical="center"/>
    </xf>
    <xf numFmtId="165" fontId="5" fillId="3" borderId="45" xfId="0" applyNumberFormat="1" applyFont="1" applyFill="1" applyBorder="1" applyAlignment="1">
      <alignment horizontal="right" vertical="center"/>
    </xf>
    <xf numFmtId="0" fontId="5" fillId="12" borderId="67" xfId="0" applyFont="1" applyFill="1" applyBorder="1" applyAlignment="1">
      <alignment vertical="center"/>
    </xf>
    <xf numFmtId="170" fontId="7" fillId="8" borderId="37" xfId="0" applyNumberFormat="1" applyFont="1" applyFill="1" applyBorder="1" applyAlignment="1">
      <alignment horizontal="right" vertical="center"/>
    </xf>
    <xf numFmtId="166" fontId="7" fillId="16" borderId="32" xfId="0" applyNumberFormat="1" applyFont="1" applyFill="1" applyBorder="1" applyAlignment="1">
      <alignment horizontal="right" vertical="center"/>
    </xf>
    <xf numFmtId="166" fontId="7" fillId="5" borderId="32" xfId="0" applyNumberFormat="1" applyFont="1" applyFill="1" applyBorder="1" applyAlignment="1">
      <alignment horizontal="right" vertical="center"/>
    </xf>
    <xf numFmtId="166" fontId="7" fillId="5" borderId="16" xfId="0" applyNumberFormat="1" applyFont="1" applyFill="1" applyBorder="1" applyAlignment="1">
      <alignment horizontal="right" vertical="center"/>
    </xf>
    <xf numFmtId="170" fontId="7" fillId="8" borderId="32" xfId="0" applyNumberFormat="1" applyFont="1" applyFill="1" applyBorder="1" applyAlignment="1">
      <alignment horizontal="right" vertical="center"/>
    </xf>
    <xf numFmtId="170" fontId="7" fillId="13" borderId="16" xfId="0" applyNumberFormat="1" applyFont="1" applyFill="1" applyBorder="1" applyAlignment="1">
      <alignment horizontal="right" vertical="center"/>
    </xf>
    <xf numFmtId="180" fontId="23" fillId="7" borderId="21" xfId="5" applyNumberFormat="1" applyFont="1" applyFill="1" applyBorder="1" applyAlignment="1">
      <alignment horizontal="right" vertical="center"/>
    </xf>
    <xf numFmtId="180" fontId="23" fillId="7" borderId="26" xfId="5" applyNumberFormat="1" applyFont="1" applyFill="1" applyBorder="1" applyAlignment="1">
      <alignment horizontal="right" vertical="center"/>
    </xf>
    <xf numFmtId="180" fontId="23" fillId="3" borderId="41" xfId="5" applyNumberFormat="1" applyFont="1" applyFill="1" applyBorder="1" applyAlignment="1">
      <alignment horizontal="right" vertical="center"/>
    </xf>
    <xf numFmtId="180" fontId="23" fillId="3" borderId="31" xfId="5" applyNumberFormat="1" applyFont="1" applyFill="1" applyBorder="1" applyAlignment="1">
      <alignment horizontal="right" vertical="center"/>
    </xf>
    <xf numFmtId="180" fontId="23" fillId="3" borderId="57" xfId="5" applyNumberFormat="1" applyFont="1" applyFill="1" applyBorder="1" applyAlignment="1">
      <alignment horizontal="right" vertical="center"/>
    </xf>
    <xf numFmtId="180" fontId="23" fillId="7" borderId="16" xfId="5" applyNumberFormat="1" applyFont="1" applyFill="1" applyBorder="1" applyAlignment="1">
      <alignment horizontal="right" vertical="center"/>
    </xf>
    <xf numFmtId="180" fontId="23" fillId="7" borderId="28" xfId="5" applyNumberFormat="1" applyFont="1" applyFill="1" applyBorder="1" applyAlignment="1">
      <alignment horizontal="right" vertical="center"/>
    </xf>
    <xf numFmtId="180" fontId="23" fillId="3" borderId="25" xfId="5" applyNumberFormat="1" applyFont="1" applyFill="1" applyBorder="1" applyAlignment="1">
      <alignment horizontal="right" vertical="center"/>
    </xf>
    <xf numFmtId="180" fontId="23" fillId="3" borderId="23" xfId="5" applyNumberFormat="1" applyFont="1" applyFill="1" applyBorder="1" applyAlignment="1">
      <alignment horizontal="right" vertical="center"/>
    </xf>
    <xf numFmtId="180" fontId="23" fillId="3" borderId="24" xfId="5" applyNumberFormat="1" applyFont="1" applyFill="1" applyBorder="1" applyAlignment="1">
      <alignment horizontal="right" vertical="center"/>
    </xf>
    <xf numFmtId="180" fontId="23" fillId="3" borderId="22" xfId="5" applyNumberFormat="1" applyFont="1" applyFill="1" applyBorder="1" applyAlignment="1">
      <alignment horizontal="right" vertical="center"/>
    </xf>
    <xf numFmtId="180" fontId="23" fillId="7" borderId="44" xfId="5" applyNumberFormat="1" applyFont="1" applyFill="1" applyBorder="1" applyAlignment="1">
      <alignment horizontal="right" vertical="center"/>
    </xf>
    <xf numFmtId="180" fontId="24" fillId="3" borderId="23" xfId="5" applyNumberFormat="1" applyFont="1" applyFill="1" applyBorder="1" applyAlignment="1">
      <alignment horizontal="right" vertical="center"/>
    </xf>
    <xf numFmtId="180" fontId="23" fillId="3" borderId="49" xfId="5" applyNumberFormat="1" applyFont="1" applyFill="1" applyBorder="1" applyAlignment="1">
      <alignment horizontal="right" vertical="center"/>
    </xf>
    <xf numFmtId="180" fontId="23" fillId="3" borderId="45" xfId="5" applyNumberFormat="1" applyFont="1" applyFill="1" applyBorder="1" applyAlignment="1">
      <alignment horizontal="right" vertical="center"/>
    </xf>
    <xf numFmtId="180" fontId="23" fillId="8" borderId="16" xfId="5" applyNumberFormat="1" applyFont="1" applyFill="1" applyBorder="1" applyAlignment="1">
      <alignment horizontal="right" vertical="center"/>
    </xf>
    <xf numFmtId="180" fontId="15" fillId="0" borderId="0" xfId="5" applyNumberFormat="1" applyFont="1" applyFill="1" applyAlignment="1">
      <alignment vertical="center"/>
    </xf>
    <xf numFmtId="180" fontId="21" fillId="7" borderId="16" xfId="5" applyNumberFormat="1" applyFont="1" applyFill="1" applyBorder="1" applyAlignment="1">
      <alignment horizontal="right" vertical="center"/>
    </xf>
    <xf numFmtId="180" fontId="21" fillId="3" borderId="22" xfId="5" applyNumberFormat="1" applyFont="1" applyFill="1" applyBorder="1" applyAlignment="1">
      <alignment horizontal="right" vertical="center"/>
    </xf>
    <xf numFmtId="180" fontId="21" fillId="3" borderId="23" xfId="5" applyNumberFormat="1" applyFont="1" applyFill="1" applyBorder="1" applyAlignment="1">
      <alignment horizontal="right" vertical="center"/>
    </xf>
    <xf numFmtId="180" fontId="21" fillId="3" borderId="24" xfId="5" applyNumberFormat="1" applyFont="1" applyFill="1" applyBorder="1" applyAlignment="1">
      <alignment horizontal="right" vertical="center"/>
    </xf>
    <xf numFmtId="180" fontId="21" fillId="3" borderId="16" xfId="5" applyNumberFormat="1" applyFont="1" applyFill="1" applyBorder="1" applyAlignment="1">
      <alignment horizontal="right" vertical="center"/>
    </xf>
    <xf numFmtId="180" fontId="21" fillId="3" borderId="21" xfId="5" applyNumberFormat="1" applyFont="1" applyFill="1" applyBorder="1" applyAlignment="1">
      <alignment horizontal="right" vertical="center"/>
    </xf>
    <xf numFmtId="180" fontId="21" fillId="3" borderId="25" xfId="5" applyNumberFormat="1" applyFont="1" applyFill="1" applyBorder="1" applyAlignment="1">
      <alignment horizontal="right" vertical="center"/>
    </xf>
    <xf numFmtId="180" fontId="21" fillId="7" borderId="26" xfId="5" applyNumberFormat="1" applyFont="1" applyFill="1" applyBorder="1" applyAlignment="1">
      <alignment horizontal="right" vertical="center"/>
    </xf>
    <xf numFmtId="180" fontId="21" fillId="3" borderId="15" xfId="5" applyNumberFormat="1" applyFont="1" applyFill="1" applyBorder="1" applyAlignment="1">
      <alignment horizontal="right" vertical="center"/>
    </xf>
    <xf numFmtId="180" fontId="21" fillId="8" borderId="28" xfId="5" applyNumberFormat="1" applyFont="1" applyFill="1" applyBorder="1" applyAlignment="1">
      <alignment horizontal="right" vertical="center"/>
    </xf>
    <xf numFmtId="180" fontId="21" fillId="8" borderId="16" xfId="5" applyNumberFormat="1" applyFont="1" applyFill="1" applyBorder="1" applyAlignment="1">
      <alignment horizontal="right" vertical="center"/>
    </xf>
    <xf numFmtId="180" fontId="23" fillId="13" borderId="16" xfId="5" applyNumberFormat="1" applyFont="1" applyFill="1" applyBorder="1" applyAlignment="1">
      <alignment horizontal="right" vertical="center"/>
    </xf>
    <xf numFmtId="180" fontId="23" fillId="3" borderId="15" xfId="5" applyNumberFormat="1" applyFont="1" applyFill="1" applyBorder="1" applyAlignment="1">
      <alignment horizontal="right" vertical="center"/>
    </xf>
    <xf numFmtId="180" fontId="21" fillId="13" borderId="16" xfId="5" applyNumberFormat="1" applyFont="1" applyFill="1" applyBorder="1" applyAlignment="1">
      <alignment horizontal="right" vertical="center"/>
    </xf>
    <xf numFmtId="180" fontId="18" fillId="4" borderId="0" xfId="5" applyNumberFormat="1" applyFont="1" applyFill="1" applyBorder="1" applyAlignment="1">
      <alignment horizontal="right" vertical="center"/>
    </xf>
    <xf numFmtId="180" fontId="23" fillId="14" borderId="21" xfId="5" applyNumberFormat="1" applyFont="1" applyFill="1" applyBorder="1" applyAlignment="1">
      <alignment horizontal="right" vertical="center"/>
    </xf>
    <xf numFmtId="180" fontId="23" fillId="14" borderId="16" xfId="5" applyNumberFormat="1" applyFont="1" applyFill="1" applyBorder="1" applyAlignment="1">
      <alignment horizontal="right" vertical="center"/>
    </xf>
    <xf numFmtId="180" fontId="23" fillId="8" borderId="28" xfId="5" applyNumberFormat="1" applyFont="1" applyFill="1" applyBorder="1" applyAlignment="1">
      <alignment horizontal="right" vertical="center"/>
    </xf>
    <xf numFmtId="180" fontId="22" fillId="4" borderId="0" xfId="5" applyNumberFormat="1" applyFont="1" applyFill="1" applyBorder="1" applyAlignment="1">
      <alignment horizontal="right" vertical="center"/>
    </xf>
    <xf numFmtId="180" fontId="23" fillId="13" borderId="28" xfId="5" applyNumberFormat="1" applyFont="1" applyFill="1" applyBorder="1" applyAlignment="1">
      <alignment horizontal="right" vertical="center"/>
    </xf>
    <xf numFmtId="180" fontId="21" fillId="7" borderId="49" xfId="5" applyNumberFormat="1" applyFont="1" applyFill="1" applyBorder="1" applyAlignment="1">
      <alignment horizontal="right" vertical="center"/>
    </xf>
    <xf numFmtId="180" fontId="5" fillId="7" borderId="26" xfId="5" applyNumberFormat="1" applyFont="1" applyFill="1" applyBorder="1" applyAlignment="1">
      <alignment horizontal="right" vertical="center"/>
    </xf>
    <xf numFmtId="180" fontId="5" fillId="3" borderId="41" xfId="5" applyNumberFormat="1" applyFont="1" applyFill="1" applyBorder="1" applyAlignment="1">
      <alignment horizontal="right" vertical="center"/>
    </xf>
    <xf numFmtId="180" fontId="5" fillId="3" borderId="31" xfId="5" applyNumberFormat="1" applyFont="1" applyFill="1" applyBorder="1" applyAlignment="1">
      <alignment horizontal="right" vertical="center"/>
    </xf>
    <xf numFmtId="180" fontId="5" fillId="3" borderId="57" xfId="5" applyNumberFormat="1" applyFont="1" applyFill="1" applyBorder="1" applyAlignment="1">
      <alignment horizontal="right" vertical="center"/>
    </xf>
    <xf numFmtId="180" fontId="5" fillId="7" borderId="16" xfId="5" applyNumberFormat="1" applyFont="1" applyFill="1" applyBorder="1" applyAlignment="1">
      <alignment horizontal="right" vertical="center"/>
    </xf>
    <xf numFmtId="180" fontId="5" fillId="7" borderId="28" xfId="5" applyNumberFormat="1" applyFont="1" applyFill="1" applyBorder="1" applyAlignment="1">
      <alignment horizontal="right" vertical="center"/>
    </xf>
    <xf numFmtId="180" fontId="5" fillId="3" borderId="25" xfId="5" applyNumberFormat="1" applyFont="1" applyFill="1" applyBorder="1" applyAlignment="1">
      <alignment horizontal="right" vertical="center"/>
    </xf>
    <xf numFmtId="180" fontId="5" fillId="3" borderId="23" xfId="5" applyNumberFormat="1" applyFont="1" applyFill="1" applyBorder="1" applyAlignment="1">
      <alignment horizontal="right" vertical="center"/>
    </xf>
    <xf numFmtId="180" fontId="5" fillId="3" borderId="24" xfId="5" applyNumberFormat="1" applyFont="1" applyFill="1" applyBorder="1" applyAlignment="1">
      <alignment horizontal="right" vertical="center"/>
    </xf>
    <xf numFmtId="180" fontId="5" fillId="3" borderId="22" xfId="5" applyNumberFormat="1" applyFont="1" applyFill="1" applyBorder="1" applyAlignment="1">
      <alignment horizontal="right" vertical="center"/>
    </xf>
    <xf numFmtId="180" fontId="7" fillId="7" borderId="44" xfId="5" applyNumberFormat="1" applyFont="1" applyFill="1" applyBorder="1" applyAlignment="1">
      <alignment horizontal="right" vertical="center"/>
    </xf>
    <xf numFmtId="180" fontId="5" fillId="3" borderId="28" xfId="5" applyNumberFormat="1" applyFont="1" applyFill="1" applyBorder="1" applyAlignment="1">
      <alignment horizontal="right" vertical="center"/>
    </xf>
    <xf numFmtId="180" fontId="5" fillId="3" borderId="26" xfId="5" applyNumberFormat="1" applyFont="1" applyFill="1" applyBorder="1" applyAlignment="1">
      <alignment horizontal="right" vertical="center"/>
    </xf>
    <xf numFmtId="180" fontId="5" fillId="3" borderId="15" xfId="5" applyNumberFormat="1" applyFont="1" applyFill="1" applyBorder="1" applyAlignment="1">
      <alignment horizontal="right" vertical="center"/>
    </xf>
    <xf numFmtId="180" fontId="5" fillId="8" borderId="16" xfId="5" applyNumberFormat="1" applyFont="1" applyFill="1" applyBorder="1" applyAlignment="1">
      <alignment horizontal="right" vertical="center"/>
    </xf>
    <xf numFmtId="180" fontId="9" fillId="4" borderId="35" xfId="5" applyNumberFormat="1" applyFont="1" applyFill="1" applyBorder="1" applyAlignment="1">
      <alignment horizontal="right" vertical="center"/>
    </xf>
    <xf numFmtId="180" fontId="5" fillId="3" borderId="16" xfId="5" applyNumberFormat="1" applyFont="1" applyFill="1" applyBorder="1" applyAlignment="1">
      <alignment horizontal="right" vertical="center"/>
    </xf>
    <xf numFmtId="180" fontId="7" fillId="7" borderId="16" xfId="5" applyNumberFormat="1" applyFont="1" applyFill="1" applyBorder="1" applyAlignment="1">
      <alignment horizontal="right" vertical="center"/>
    </xf>
    <xf numFmtId="180" fontId="5" fillId="8" borderId="28" xfId="5" applyNumberFormat="1" applyFont="1" applyFill="1" applyBorder="1" applyAlignment="1">
      <alignment horizontal="right" vertical="center"/>
    </xf>
    <xf numFmtId="180" fontId="5" fillId="13" borderId="28" xfId="5" applyNumberFormat="1" applyFont="1" applyFill="1" applyBorder="1" applyAlignment="1">
      <alignment horizontal="right" vertical="center"/>
    </xf>
    <xf numFmtId="166" fontId="7" fillId="16" borderId="16" xfId="0" applyNumberFormat="1" applyFont="1" applyFill="1" applyBorder="1" applyAlignment="1">
      <alignment horizontal="right" vertical="center"/>
    </xf>
    <xf numFmtId="180" fontId="5" fillId="13" borderId="16" xfId="5" applyNumberFormat="1" applyFont="1" applyFill="1" applyBorder="1" applyAlignment="1">
      <alignment horizontal="right" vertical="center"/>
    </xf>
    <xf numFmtId="166" fontId="8" fillId="4" borderId="61" xfId="0" applyNumberFormat="1" applyFont="1" applyFill="1" applyBorder="1" applyAlignment="1">
      <alignment vertical="center"/>
    </xf>
    <xf numFmtId="166" fontId="8" fillId="4" borderId="63" xfId="0" applyNumberFormat="1" applyFont="1" applyFill="1" applyBorder="1" applyAlignment="1">
      <alignment vertical="center"/>
    </xf>
    <xf numFmtId="166" fontId="8" fillId="4" borderId="58" xfId="0" applyNumberFormat="1" applyFont="1" applyFill="1" applyBorder="1" applyAlignment="1">
      <alignment vertical="center"/>
    </xf>
    <xf numFmtId="0" fontId="5" fillId="12" borderId="67" xfId="0" applyFont="1" applyFill="1" applyBorder="1" applyAlignment="1">
      <alignment vertical="center" wrapText="1"/>
    </xf>
    <xf numFmtId="171" fontId="8" fillId="4" borderId="7" xfId="2" applyNumberFormat="1" applyFont="1" applyFill="1" applyBorder="1" applyAlignment="1">
      <alignment horizontal="right" vertical="center"/>
    </xf>
    <xf numFmtId="166" fontId="6" fillId="2" borderId="43" xfId="0" applyNumberFormat="1" applyFont="1" applyFill="1" applyBorder="1" applyAlignment="1">
      <alignment horizontal="right" vertical="center"/>
    </xf>
    <xf numFmtId="164" fontId="8" fillId="0" borderId="54"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6" fillId="0" borderId="56" xfId="0" applyNumberFormat="1" applyFont="1" applyBorder="1" applyAlignment="1">
      <alignment horizontal="right" vertical="center"/>
    </xf>
    <xf numFmtId="166" fontId="7" fillId="6" borderId="44" xfId="0" applyNumberFormat="1" applyFont="1" applyFill="1" applyBorder="1" applyAlignment="1">
      <alignment horizontal="right" vertical="center"/>
    </xf>
    <xf numFmtId="0" fontId="5" fillId="6" borderId="28" xfId="0" applyFont="1" applyFill="1" applyBorder="1" applyAlignment="1">
      <alignment vertical="center"/>
    </xf>
    <xf numFmtId="170" fontId="21" fillId="11" borderId="4" xfId="0" applyNumberFormat="1" applyFont="1" applyFill="1" applyBorder="1" applyAlignment="1">
      <alignment vertical="center"/>
    </xf>
    <xf numFmtId="0" fontId="17" fillId="8" borderId="21" xfId="0" applyFont="1" applyFill="1" applyBorder="1" applyAlignment="1">
      <alignment vertical="center" wrapText="1"/>
    </xf>
    <xf numFmtId="180" fontId="21" fillId="13" borderId="26" xfId="5" applyNumberFormat="1" applyFont="1" applyFill="1" applyBorder="1" applyAlignment="1">
      <alignment horizontal="right" vertical="center"/>
    </xf>
    <xf numFmtId="0" fontId="17" fillId="11" borderId="59" xfId="0" applyFont="1" applyFill="1" applyBorder="1" applyAlignment="1">
      <alignment vertical="center"/>
    </xf>
    <xf numFmtId="170" fontId="21" fillId="11" borderId="44" xfId="0" applyNumberFormat="1" applyFont="1" applyFill="1" applyBorder="1" applyAlignment="1">
      <alignment vertical="center"/>
    </xf>
    <xf numFmtId="166" fontId="5" fillId="8" borderId="38" xfId="0" applyNumberFormat="1" applyFont="1" applyFill="1" applyBorder="1" applyAlignment="1">
      <alignment horizontal="right" vertical="center"/>
    </xf>
    <xf numFmtId="166" fontId="5" fillId="8" borderId="3" xfId="0" applyNumberFormat="1" applyFont="1" applyFill="1" applyBorder="1" applyAlignment="1">
      <alignment horizontal="right" vertical="center"/>
    </xf>
    <xf numFmtId="166" fontId="5" fillId="8" borderId="14" xfId="0" applyNumberFormat="1" applyFont="1" applyFill="1" applyBorder="1" applyAlignment="1">
      <alignment horizontal="right" vertical="center"/>
    </xf>
    <xf numFmtId="180" fontId="23" fillId="13" borderId="26" xfId="5" applyNumberFormat="1" applyFont="1" applyFill="1" applyBorder="1" applyAlignment="1">
      <alignment horizontal="right" vertical="center"/>
    </xf>
    <xf numFmtId="180" fontId="23" fillId="13" borderId="21" xfId="5" applyNumberFormat="1" applyFont="1" applyFill="1" applyBorder="1" applyAlignment="1">
      <alignment horizontal="righ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horizontal="left" vertical="center"/>
    </xf>
    <xf numFmtId="0" fontId="35" fillId="0" borderId="0" xfId="0" applyFont="1" applyAlignment="1">
      <alignment vertical="center"/>
    </xf>
    <xf numFmtId="182" fontId="35" fillId="0" borderId="0" xfId="0" applyNumberFormat="1" applyFont="1" applyAlignment="1">
      <alignment vertical="center"/>
    </xf>
    <xf numFmtId="167" fontId="35" fillId="0" borderId="0" xfId="0" applyNumberFormat="1" applyFont="1" applyAlignment="1">
      <alignment vertical="center"/>
    </xf>
    <xf numFmtId="176" fontId="35" fillId="0" borderId="0" xfId="0" applyNumberFormat="1" applyFont="1" applyAlignment="1">
      <alignment vertical="center"/>
    </xf>
    <xf numFmtId="49" fontId="37" fillId="0" borderId="59" xfId="0" applyNumberFormat="1" applyFont="1" applyBorder="1" applyAlignment="1">
      <alignment horizontal="center" vertical="center"/>
    </xf>
    <xf numFmtId="0" fontId="37" fillId="9" borderId="16" xfId="0" applyFont="1" applyFill="1" applyBorder="1" applyAlignment="1">
      <alignment horizontal="center" vertical="center"/>
    </xf>
    <xf numFmtId="0" fontId="37" fillId="9" borderId="32" xfId="0" applyFont="1" applyFill="1" applyBorder="1" applyAlignment="1">
      <alignment horizontal="center" vertical="center"/>
    </xf>
    <xf numFmtId="0" fontId="37" fillId="9" borderId="12" xfId="0" applyFont="1" applyFill="1" applyBorder="1" applyAlignment="1">
      <alignment horizontal="center" vertical="center"/>
    </xf>
    <xf numFmtId="0" fontId="37" fillId="9" borderId="4" xfId="0" applyFont="1" applyFill="1" applyBorder="1" applyAlignment="1">
      <alignment horizontal="center" vertical="center"/>
    </xf>
    <xf numFmtId="0" fontId="38" fillId="10" borderId="16" xfId="0" applyFont="1" applyFill="1" applyBorder="1" applyAlignment="1">
      <alignment horizontal="center" vertical="center"/>
    </xf>
    <xf numFmtId="0" fontId="37" fillId="0" borderId="0" xfId="0" applyFont="1" applyAlignment="1">
      <alignment horizontal="center" vertical="center"/>
    </xf>
    <xf numFmtId="49" fontId="37" fillId="0" borderId="16" xfId="0" applyNumberFormat="1" applyFont="1" applyBorder="1" applyAlignment="1">
      <alignment horizontal="center" vertical="center"/>
    </xf>
    <xf numFmtId="0" fontId="37" fillId="6" borderId="26" xfId="0" applyFont="1" applyFill="1" applyBorder="1" applyAlignment="1">
      <alignment vertical="center"/>
    </xf>
    <xf numFmtId="166" fontId="37" fillId="6" borderId="39" xfId="0" applyNumberFormat="1" applyFont="1" applyFill="1" applyBorder="1" applyAlignment="1">
      <alignment horizontal="right" vertical="center"/>
    </xf>
    <xf numFmtId="166" fontId="37" fillId="6" borderId="27" xfId="0" applyNumberFormat="1" applyFont="1" applyFill="1" applyBorder="1" applyAlignment="1">
      <alignment horizontal="right" vertical="center"/>
    </xf>
    <xf numFmtId="180" fontId="38" fillId="6" borderId="21" xfId="5" applyNumberFormat="1" applyFont="1" applyFill="1" applyBorder="1" applyAlignment="1">
      <alignment horizontal="right" vertical="center"/>
    </xf>
    <xf numFmtId="0" fontId="37" fillId="0" borderId="0" xfId="0" applyFont="1" applyAlignment="1">
      <alignment vertical="center"/>
    </xf>
    <xf numFmtId="0" fontId="37" fillId="0" borderId="16" xfId="0" applyFont="1" applyBorder="1" applyAlignment="1">
      <alignment horizontal="center" vertical="center"/>
    </xf>
    <xf numFmtId="0" fontId="37" fillId="6" borderId="16" xfId="0" applyFont="1" applyFill="1" applyBorder="1" applyAlignment="1">
      <alignment vertical="center"/>
    </xf>
    <xf numFmtId="166" fontId="37" fillId="6" borderId="37" xfId="0" applyNumberFormat="1" applyFont="1" applyFill="1" applyBorder="1" applyAlignment="1">
      <alignment horizontal="right" vertical="center"/>
    </xf>
    <xf numFmtId="166" fontId="37" fillId="6" borderId="4" xfId="0" applyNumberFormat="1" applyFont="1" applyFill="1" applyBorder="1" applyAlignment="1">
      <alignment horizontal="right" vertical="center"/>
    </xf>
    <xf numFmtId="180" fontId="38" fillId="6" borderId="16" xfId="5" applyNumberFormat="1" applyFont="1" applyFill="1" applyBorder="1" applyAlignment="1">
      <alignment horizontal="right" vertical="center"/>
    </xf>
    <xf numFmtId="49" fontId="36" fillId="0" borderId="62" xfId="0" applyNumberFormat="1" applyFont="1" applyBorder="1" applyAlignment="1">
      <alignment horizontal="center" vertical="center"/>
    </xf>
    <xf numFmtId="0" fontId="36" fillId="0" borderId="25" xfId="0" applyFont="1" applyBorder="1" applyAlignment="1">
      <alignment vertical="center"/>
    </xf>
    <xf numFmtId="171" fontId="36" fillId="4" borderId="35" xfId="2" applyNumberFormat="1" applyFont="1" applyFill="1" applyBorder="1" applyAlignment="1">
      <alignment horizontal="right" vertical="center"/>
    </xf>
    <xf numFmtId="166" fontId="36" fillId="0" borderId="2" xfId="0" applyNumberFormat="1" applyFont="1" applyBorder="1" applyAlignment="1">
      <alignment horizontal="right" vertical="center"/>
    </xf>
    <xf numFmtId="166" fontId="36" fillId="2" borderId="2" xfId="0" applyNumberFormat="1" applyFont="1" applyFill="1" applyBorder="1" applyAlignment="1">
      <alignment horizontal="right" vertical="center"/>
    </xf>
    <xf numFmtId="166" fontId="36" fillId="2" borderId="20" xfId="0" applyNumberFormat="1" applyFont="1" applyFill="1" applyBorder="1" applyAlignment="1">
      <alignment horizontal="right" vertical="center"/>
    </xf>
    <xf numFmtId="180" fontId="38" fillId="3" borderId="25" xfId="5" applyNumberFormat="1" applyFont="1" applyFill="1" applyBorder="1" applyAlignment="1">
      <alignment horizontal="right" vertical="center"/>
    </xf>
    <xf numFmtId="0" fontId="36" fillId="0" borderId="0" xfId="0" applyFont="1" applyAlignment="1">
      <alignment vertical="center"/>
    </xf>
    <xf numFmtId="49" fontId="36" fillId="0" borderId="63" xfId="0" applyNumberFormat="1" applyFont="1" applyBorder="1" applyAlignment="1">
      <alignment horizontal="center" vertical="center"/>
    </xf>
    <xf numFmtId="0" fontId="36" fillId="0" borderId="23" xfId="0" applyFont="1" applyBorder="1" applyAlignment="1">
      <alignment vertical="center"/>
    </xf>
    <xf numFmtId="166" fontId="36" fillId="0" borderId="30" xfId="0" applyNumberFormat="1" applyFont="1" applyBorder="1" applyAlignment="1">
      <alignment vertical="center"/>
    </xf>
    <xf numFmtId="166" fontId="36" fillId="0" borderId="1" xfId="0" applyNumberFormat="1" applyFont="1" applyBorder="1" applyAlignment="1">
      <alignment horizontal="right" vertical="center"/>
    </xf>
    <xf numFmtId="166" fontId="36" fillId="0" borderId="53" xfId="0" applyNumberFormat="1" applyFont="1" applyBorder="1" applyAlignment="1">
      <alignment vertical="center"/>
    </xf>
    <xf numFmtId="180" fontId="38" fillId="3" borderId="23" xfId="5" applyNumberFormat="1" applyFont="1" applyFill="1" applyBorder="1" applyAlignment="1">
      <alignment horizontal="right" vertical="center"/>
    </xf>
    <xf numFmtId="171" fontId="36" fillId="4" borderId="30" xfId="2" applyNumberFormat="1" applyFont="1" applyFill="1" applyBorder="1" applyAlignment="1">
      <alignment horizontal="right" vertical="center"/>
    </xf>
    <xf numFmtId="166" fontId="36" fillId="2" borderId="1" xfId="0" applyNumberFormat="1" applyFont="1" applyFill="1" applyBorder="1" applyAlignment="1">
      <alignment horizontal="right" vertical="center"/>
    </xf>
    <xf numFmtId="43" fontId="36" fillId="0" borderId="18" xfId="5" applyFont="1" applyFill="1" applyBorder="1" applyAlignment="1">
      <alignment horizontal="right" vertical="center"/>
    </xf>
    <xf numFmtId="0" fontId="36" fillId="0" borderId="23" xfId="0" applyFont="1" applyBorder="1" applyAlignment="1">
      <alignment vertical="center" wrapText="1"/>
    </xf>
    <xf numFmtId="171" fontId="36" fillId="0" borderId="30" xfId="2" applyNumberFormat="1" applyFont="1" applyBorder="1" applyAlignment="1">
      <alignment horizontal="right" vertical="center"/>
    </xf>
    <xf numFmtId="49" fontId="36" fillId="0" borderId="64" xfId="0" applyNumberFormat="1" applyFont="1" applyBorder="1" applyAlignment="1">
      <alignment horizontal="center" vertical="center"/>
    </xf>
    <xf numFmtId="0" fontId="36" fillId="0" borderId="24" xfId="0" applyFont="1" applyBorder="1" applyAlignment="1">
      <alignment vertical="center" wrapText="1"/>
    </xf>
    <xf numFmtId="166" fontId="36" fillId="0" borderId="36" xfId="0" applyNumberFormat="1" applyFont="1" applyBorder="1" applyAlignment="1">
      <alignment horizontal="right" vertical="center"/>
    </xf>
    <xf numFmtId="166" fontId="36" fillId="0" borderId="6" xfId="0" applyNumberFormat="1" applyFont="1" applyBorder="1" applyAlignment="1">
      <alignment horizontal="right" vertical="center"/>
    </xf>
    <xf numFmtId="166" fontId="36" fillId="0" borderId="3" xfId="0" applyNumberFormat="1" applyFont="1" applyBorder="1" applyAlignment="1">
      <alignment horizontal="right" vertical="center"/>
    </xf>
    <xf numFmtId="166" fontId="36" fillId="2" borderId="3" xfId="0" applyNumberFormat="1" applyFont="1" applyFill="1" applyBorder="1" applyAlignment="1">
      <alignment horizontal="right" vertical="center"/>
    </xf>
    <xf numFmtId="43" fontId="36" fillId="0" borderId="19" xfId="5" applyFont="1" applyFill="1" applyBorder="1" applyAlignment="1">
      <alignment horizontal="right" vertical="center"/>
    </xf>
    <xf numFmtId="180" fontId="38" fillId="3" borderId="24" xfId="5" applyNumberFormat="1" applyFont="1" applyFill="1" applyBorder="1" applyAlignment="1">
      <alignment horizontal="right" vertical="center"/>
    </xf>
    <xf numFmtId="49" fontId="36" fillId="0" borderId="58" xfId="0" applyNumberFormat="1" applyFont="1" applyBorder="1" applyAlignment="1">
      <alignment horizontal="center" vertical="center"/>
    </xf>
    <xf numFmtId="0" fontId="36" fillId="4" borderId="21" xfId="0" applyFont="1" applyFill="1" applyBorder="1" applyAlignment="1">
      <alignment vertical="center"/>
    </xf>
    <xf numFmtId="166" fontId="37" fillId="4" borderId="32" xfId="0" applyNumberFormat="1" applyFont="1" applyFill="1" applyBorder="1" applyAlignment="1">
      <alignment horizontal="right" vertical="center"/>
    </xf>
    <xf numFmtId="166" fontId="37" fillId="4" borderId="4" xfId="0" applyNumberFormat="1" applyFont="1" applyFill="1" applyBorder="1" applyAlignment="1">
      <alignment horizontal="right" vertical="center"/>
    </xf>
    <xf numFmtId="166" fontId="37" fillId="4" borderId="37" xfId="0" applyNumberFormat="1" applyFont="1" applyFill="1" applyBorder="1" applyAlignment="1">
      <alignment horizontal="right" vertical="center"/>
    </xf>
    <xf numFmtId="166" fontId="37" fillId="4" borderId="12" xfId="0" applyNumberFormat="1" applyFont="1" applyFill="1" applyBorder="1" applyAlignment="1">
      <alignment horizontal="right" vertical="center"/>
    </xf>
    <xf numFmtId="0" fontId="36" fillId="4" borderId="0" xfId="0" applyFont="1" applyFill="1" applyAlignment="1">
      <alignment vertical="center"/>
    </xf>
    <xf numFmtId="166" fontId="37" fillId="6" borderId="32" xfId="0" applyNumberFormat="1" applyFont="1" applyFill="1" applyBorder="1" applyAlignment="1">
      <alignment horizontal="right" vertical="center"/>
    </xf>
    <xf numFmtId="0" fontId="37" fillId="6" borderId="16" xfId="0" applyFont="1" applyFill="1" applyBorder="1" applyAlignment="1">
      <alignment vertical="center" wrapText="1"/>
    </xf>
    <xf numFmtId="166" fontId="36" fillId="0" borderId="18" xfId="0" applyNumberFormat="1" applyFont="1" applyBorder="1" applyAlignment="1">
      <alignment horizontal="right" vertical="center"/>
    </xf>
    <xf numFmtId="0" fontId="36" fillId="0" borderId="24" xfId="0" applyFont="1" applyBorder="1" applyAlignment="1">
      <alignment vertical="center"/>
    </xf>
    <xf numFmtId="171" fontId="36" fillId="4" borderId="36" xfId="2" applyNumberFormat="1" applyFont="1" applyFill="1" applyBorder="1" applyAlignment="1">
      <alignment horizontal="right" vertical="center"/>
    </xf>
    <xf numFmtId="166" fontId="36" fillId="2" borderId="6" xfId="0" applyNumberFormat="1" applyFont="1" applyFill="1" applyBorder="1" applyAlignment="1">
      <alignment horizontal="right" vertical="center"/>
    </xf>
    <xf numFmtId="49" fontId="37" fillId="0" borderId="62" xfId="0" applyNumberFormat="1" applyFont="1" applyBorder="1" applyAlignment="1">
      <alignment horizontal="center" vertical="center"/>
    </xf>
    <xf numFmtId="166" fontId="36" fillId="4" borderId="1" xfId="0" applyNumberFormat="1" applyFont="1" applyFill="1" applyBorder="1" applyAlignment="1">
      <alignment horizontal="right" vertical="center"/>
    </xf>
    <xf numFmtId="166" fontId="36" fillId="0" borderId="8" xfId="0" applyNumberFormat="1" applyFont="1" applyBorder="1" applyAlignment="1">
      <alignment horizontal="right" vertical="center"/>
    </xf>
    <xf numFmtId="166" fontId="36" fillId="0" borderId="69" xfId="0" applyNumberFormat="1" applyFont="1" applyBorder="1" applyAlignment="1">
      <alignment horizontal="right" vertical="center"/>
    </xf>
    <xf numFmtId="166" fontId="36" fillId="2" borderId="8" xfId="0" applyNumberFormat="1" applyFont="1" applyFill="1" applyBorder="1" applyAlignment="1">
      <alignment horizontal="right" vertical="center"/>
    </xf>
    <xf numFmtId="49" fontId="37" fillId="0" borderId="63" xfId="0" applyNumberFormat="1" applyFont="1" applyBorder="1" applyAlignment="1">
      <alignment horizontal="center" vertical="center"/>
    </xf>
    <xf numFmtId="166" fontId="36" fillId="0" borderId="30" xfId="0" applyNumberFormat="1" applyFont="1" applyBorder="1" applyAlignment="1">
      <alignment horizontal="right" vertical="center"/>
    </xf>
    <xf numFmtId="166" fontId="36" fillId="4" borderId="8" xfId="0" applyNumberFormat="1" applyFont="1" applyFill="1" applyBorder="1" applyAlignment="1">
      <alignment horizontal="right" vertical="center"/>
    </xf>
    <xf numFmtId="166" fontId="36" fillId="0" borderId="1" xfId="0" applyNumberFormat="1" applyFont="1" applyBorder="1" applyAlignment="1">
      <alignment vertical="center"/>
    </xf>
    <xf numFmtId="178" fontId="36" fillId="0" borderId="1" xfId="0" applyNumberFormat="1" applyFont="1" applyBorder="1" applyAlignment="1">
      <alignment horizontal="right" vertical="center"/>
    </xf>
    <xf numFmtId="166" fontId="36" fillId="2" borderId="18" xfId="0" applyNumberFormat="1" applyFont="1" applyFill="1" applyBorder="1" applyAlignment="1">
      <alignment horizontal="right" vertical="center"/>
    </xf>
    <xf numFmtId="166" fontId="36" fillId="0" borderId="6" xfId="0" applyNumberFormat="1" applyFont="1" applyBorder="1" applyAlignment="1">
      <alignment vertical="center"/>
    </xf>
    <xf numFmtId="166" fontId="36" fillId="0" borderId="20" xfId="0" applyNumberFormat="1" applyFont="1" applyBorder="1" applyAlignment="1">
      <alignment horizontal="right" vertical="center"/>
    </xf>
    <xf numFmtId="0" fontId="36" fillId="4" borderId="23" xfId="0" applyFont="1" applyFill="1" applyBorder="1" applyAlignment="1">
      <alignment vertical="center"/>
    </xf>
    <xf numFmtId="166" fontId="36" fillId="4" borderId="2" xfId="0" applyNumberFormat="1" applyFont="1" applyFill="1" applyBorder="1" applyAlignment="1">
      <alignment horizontal="right" vertical="center"/>
    </xf>
    <xf numFmtId="166" fontId="36" fillId="4" borderId="53" xfId="0" applyNumberFormat="1" applyFont="1" applyFill="1" applyBorder="1" applyAlignment="1">
      <alignment horizontal="right" vertical="center"/>
    </xf>
    <xf numFmtId="0" fontId="37" fillId="0" borderId="16" xfId="0" applyNumberFormat="1" applyFont="1" applyBorder="1" applyAlignment="1">
      <alignment horizontal="center" vertical="center"/>
    </xf>
    <xf numFmtId="166" fontId="36" fillId="6" borderId="37" xfId="0" applyNumberFormat="1" applyFont="1" applyFill="1" applyBorder="1" applyAlignment="1">
      <alignment horizontal="right" vertical="center"/>
    </xf>
    <xf numFmtId="166" fontId="36" fillId="6" borderId="32" xfId="0" applyNumberFormat="1" applyFont="1" applyFill="1" applyBorder="1" applyAlignment="1">
      <alignment horizontal="right" vertical="center"/>
    </xf>
    <xf numFmtId="166" fontId="36" fillId="6" borderId="4" xfId="0" applyNumberFormat="1" applyFont="1" applyFill="1" applyBorder="1" applyAlignment="1">
      <alignment horizontal="right" vertical="center"/>
    </xf>
    <xf numFmtId="43" fontId="36" fillId="6" borderId="12" xfId="5" applyFont="1" applyFill="1" applyBorder="1" applyAlignment="1">
      <alignment horizontal="right" vertical="center"/>
    </xf>
    <xf numFmtId="166" fontId="36" fillId="4" borderId="22" xfId="0" applyNumberFormat="1" applyFont="1" applyFill="1" applyBorder="1" applyAlignment="1">
      <alignment vertical="center"/>
    </xf>
    <xf numFmtId="164" fontId="36" fillId="0" borderId="35" xfId="0" applyNumberFormat="1" applyFont="1" applyBorder="1" applyAlignment="1">
      <alignment horizontal="right" vertical="center"/>
    </xf>
    <xf numFmtId="167" fontId="36" fillId="0" borderId="2" xfId="0" applyNumberFormat="1" applyFont="1" applyBorder="1" applyAlignment="1">
      <alignment horizontal="right" vertical="center"/>
    </xf>
    <xf numFmtId="166" fontId="36" fillId="4" borderId="23" xfId="0" applyNumberFormat="1" applyFont="1" applyFill="1" applyBorder="1" applyAlignment="1">
      <alignment vertical="center"/>
    </xf>
    <xf numFmtId="164" fontId="36" fillId="4" borderId="35" xfId="0" applyNumberFormat="1" applyFont="1" applyFill="1" applyBorder="1" applyAlignment="1">
      <alignment horizontal="right" vertical="center"/>
    </xf>
    <xf numFmtId="166" fontId="36" fillId="4" borderId="20" xfId="0" applyNumberFormat="1" applyFont="1" applyFill="1" applyBorder="1" applyAlignment="1">
      <alignment horizontal="right" vertical="center"/>
    </xf>
    <xf numFmtId="164" fontId="36" fillId="0" borderId="30" xfId="0" applyNumberFormat="1" applyFont="1" applyBorder="1" applyAlignment="1">
      <alignment horizontal="right" vertical="center"/>
    </xf>
    <xf numFmtId="171" fontId="39" fillId="4" borderId="1" xfId="2" applyNumberFormat="1" applyFont="1" applyFill="1" applyBorder="1" applyAlignment="1">
      <alignment horizontal="right" vertical="center"/>
    </xf>
    <xf numFmtId="183" fontId="36" fillId="2" borderId="1" xfId="0" applyNumberFormat="1" applyFont="1" applyFill="1" applyBorder="1" applyAlignment="1">
      <alignment horizontal="right" vertical="center"/>
    </xf>
    <xf numFmtId="167" fontId="36" fillId="0" borderId="1" xfId="0" applyNumberFormat="1" applyFont="1" applyBorder="1" applyAlignment="1">
      <alignment horizontal="right" vertical="center"/>
    </xf>
    <xf numFmtId="49" fontId="37" fillId="0" borderId="64" xfId="0" applyNumberFormat="1" applyFont="1" applyBorder="1" applyAlignment="1">
      <alignment horizontal="center" vertical="center"/>
    </xf>
    <xf numFmtId="166" fontId="36" fillId="4" borderId="15" xfId="0" applyNumberFormat="1" applyFont="1" applyFill="1" applyBorder="1" applyAlignment="1">
      <alignment vertical="center"/>
    </xf>
    <xf numFmtId="164" fontId="36" fillId="0" borderId="36" xfId="0" applyNumberFormat="1" applyFont="1" applyBorder="1" applyAlignment="1">
      <alignment horizontal="right" vertical="center"/>
    </xf>
    <xf numFmtId="166" fontId="36" fillId="4" borderId="6" xfId="0" applyNumberFormat="1" applyFont="1" applyFill="1" applyBorder="1" applyAlignment="1">
      <alignment horizontal="right" vertical="center"/>
    </xf>
    <xf numFmtId="178" fontId="36" fillId="0" borderId="6" xfId="0" applyNumberFormat="1" applyFont="1" applyBorder="1" applyAlignment="1">
      <alignment horizontal="right" vertical="center"/>
    </xf>
    <xf numFmtId="167" fontId="36" fillId="0" borderId="3" xfId="0" applyNumberFormat="1" applyFont="1" applyBorder="1" applyAlignment="1">
      <alignment horizontal="right" vertical="center"/>
    </xf>
    <xf numFmtId="178" fontId="36" fillId="2" borderId="6" xfId="0" applyNumberFormat="1" applyFont="1" applyFill="1" applyBorder="1" applyAlignment="1">
      <alignment horizontal="right" vertical="center"/>
    </xf>
    <xf numFmtId="166" fontId="36" fillId="2" borderId="19" xfId="0" applyNumberFormat="1" applyFont="1" applyFill="1" applyBorder="1" applyAlignment="1">
      <alignment horizontal="right" vertical="center"/>
    </xf>
    <xf numFmtId="0" fontId="37" fillId="0" borderId="59" xfId="0" applyFont="1" applyBorder="1" applyAlignment="1">
      <alignment horizontal="center" vertical="center"/>
    </xf>
    <xf numFmtId="0" fontId="37" fillId="8" borderId="16" xfId="0" applyFont="1" applyFill="1" applyBorder="1" applyAlignment="1">
      <alignment vertical="center"/>
    </xf>
    <xf numFmtId="166" fontId="37" fillId="8" borderId="37" xfId="0" applyNumberFormat="1" applyFont="1" applyFill="1" applyBorder="1" applyAlignment="1">
      <alignment horizontal="right" vertical="center"/>
    </xf>
    <xf numFmtId="166" fontId="37" fillId="8" borderId="4" xfId="0" applyNumberFormat="1" applyFont="1" applyFill="1" applyBorder="1" applyAlignment="1">
      <alignment horizontal="right" vertical="center"/>
    </xf>
    <xf numFmtId="180" fontId="38" fillId="8" borderId="16" xfId="5" applyNumberFormat="1" applyFont="1" applyFill="1" applyBorder="1" applyAlignment="1">
      <alignment horizontal="right" vertical="center"/>
    </xf>
    <xf numFmtId="49" fontId="37" fillId="0" borderId="0" xfId="0" applyNumberFormat="1" applyFont="1" applyAlignment="1">
      <alignment horizontal="center" vertical="center"/>
    </xf>
    <xf numFmtId="0" fontId="37" fillId="8" borderId="16" xfId="0" applyFont="1" applyFill="1" applyBorder="1" applyAlignment="1">
      <alignment horizontal="left" vertical="center"/>
    </xf>
    <xf numFmtId="0" fontId="37" fillId="4" borderId="16" xfId="0" applyFont="1" applyFill="1" applyBorder="1" applyAlignment="1">
      <alignment horizontal="center" vertical="center"/>
    </xf>
    <xf numFmtId="166" fontId="37" fillId="6" borderId="43" xfId="0" applyNumberFormat="1" applyFont="1" applyFill="1" applyBorder="1" applyAlignment="1">
      <alignment horizontal="right" vertical="center"/>
    </xf>
    <xf numFmtId="180" fontId="38" fillId="6" borderId="28" xfId="5" applyNumberFormat="1" applyFont="1" applyFill="1" applyBorder="1" applyAlignment="1">
      <alignment horizontal="right" vertical="center"/>
    </xf>
    <xf numFmtId="0" fontId="37" fillId="6" borderId="26" xfId="0" applyFont="1" applyFill="1" applyBorder="1" applyAlignment="1">
      <alignment horizontal="left" vertical="center" wrapText="1"/>
    </xf>
    <xf numFmtId="166" fontId="37" fillId="6" borderId="70" xfId="0" applyNumberFormat="1" applyFont="1" applyFill="1" applyBorder="1" applyAlignment="1">
      <alignment horizontal="right" vertical="center"/>
    </xf>
    <xf numFmtId="166" fontId="37" fillId="6" borderId="69" xfId="0" applyNumberFormat="1" applyFont="1" applyFill="1" applyBorder="1" applyAlignment="1">
      <alignment horizontal="right" vertical="center"/>
    </xf>
    <xf numFmtId="180" fontId="38" fillId="6" borderId="26" xfId="5" applyNumberFormat="1" applyFont="1" applyFill="1" applyBorder="1" applyAlignment="1">
      <alignment horizontal="right" vertical="center"/>
    </xf>
    <xf numFmtId="0" fontId="37" fillId="6" borderId="16" xfId="4" applyFont="1" applyFill="1" applyBorder="1" applyAlignment="1">
      <alignment vertical="center" wrapText="1"/>
    </xf>
    <xf numFmtId="166" fontId="37" fillId="6" borderId="12" xfId="0" applyNumberFormat="1" applyFont="1" applyFill="1" applyBorder="1" applyAlignment="1">
      <alignment horizontal="right" vertical="center"/>
    </xf>
    <xf numFmtId="49" fontId="37" fillId="0" borderId="25" xfId="0" applyNumberFormat="1" applyFont="1" applyBorder="1" applyAlignment="1">
      <alignment horizontal="center" vertical="center"/>
    </xf>
    <xf numFmtId="0" fontId="36" fillId="4" borderId="25" xfId="4" applyFont="1" applyFill="1" applyBorder="1" applyAlignment="1">
      <alignment horizontal="left" vertical="center"/>
    </xf>
    <xf numFmtId="164" fontId="36" fillId="0" borderId="34" xfId="0" applyNumberFormat="1" applyFont="1" applyBorder="1" applyAlignment="1">
      <alignment horizontal="right" vertical="center"/>
    </xf>
    <xf numFmtId="49" fontId="37" fillId="0" borderId="24" xfId="0" applyNumberFormat="1" applyFont="1" applyBorder="1" applyAlignment="1">
      <alignment horizontal="center" vertical="center"/>
    </xf>
    <xf numFmtId="0" fontId="36" fillId="4" borderId="15" xfId="4" applyFont="1" applyFill="1" applyBorder="1" applyAlignment="1">
      <alignment vertical="center"/>
    </xf>
    <xf numFmtId="164" fontId="36" fillId="0" borderId="39" xfId="0" applyNumberFormat="1" applyFont="1" applyBorder="1" applyAlignment="1">
      <alignment horizontal="right" vertical="center"/>
    </xf>
    <xf numFmtId="166" fontId="36" fillId="0" borderId="14" xfId="0" applyNumberFormat="1" applyFont="1" applyBorder="1" applyAlignment="1">
      <alignment horizontal="right" vertical="center"/>
    </xf>
    <xf numFmtId="166" fontId="36" fillId="0" borderId="19" xfId="0" applyNumberFormat="1" applyFont="1" applyBorder="1" applyAlignment="1">
      <alignment horizontal="right" vertical="center"/>
    </xf>
    <xf numFmtId="0" fontId="36" fillId="4" borderId="25" xfId="0" applyFont="1" applyFill="1" applyBorder="1" applyAlignment="1">
      <alignment vertical="center"/>
    </xf>
    <xf numFmtId="166" fontId="36" fillId="0" borderId="34" xfId="0" applyNumberFormat="1" applyFont="1" applyBorder="1" applyAlignment="1">
      <alignment horizontal="right" vertical="center"/>
    </xf>
    <xf numFmtId="166" fontId="36" fillId="0" borderId="50" xfId="0" applyNumberFormat="1" applyFont="1" applyBorder="1" applyAlignment="1">
      <alignment horizontal="right" vertical="center"/>
    </xf>
    <xf numFmtId="49" fontId="37" fillId="0" borderId="23" xfId="0" applyNumberFormat="1" applyFont="1" applyBorder="1" applyAlignment="1">
      <alignment horizontal="center" vertical="center"/>
    </xf>
    <xf numFmtId="166" fontId="36" fillId="0" borderId="47" xfId="0" applyNumberFormat="1" applyFont="1" applyBorder="1" applyAlignment="1">
      <alignment horizontal="right" vertical="center"/>
    </xf>
    <xf numFmtId="168" fontId="36" fillId="0" borderId="1" xfId="0" applyNumberFormat="1" applyFont="1" applyBorder="1" applyAlignment="1">
      <alignment horizontal="right" vertical="center"/>
    </xf>
    <xf numFmtId="0" fontId="36" fillId="4" borderId="23" xfId="0" applyFont="1" applyFill="1" applyBorder="1" applyAlignment="1">
      <alignment vertical="center" wrapText="1"/>
    </xf>
    <xf numFmtId="181" fontId="36" fillId="0" borderId="20" xfId="0" applyNumberFormat="1" applyFont="1" applyBorder="1" applyAlignment="1">
      <alignment horizontal="right" vertical="center"/>
    </xf>
    <xf numFmtId="184" fontId="36" fillId="0" borderId="1" xfId="0" applyNumberFormat="1" applyFont="1" applyBorder="1" applyAlignment="1">
      <alignment horizontal="right" vertical="center"/>
    </xf>
    <xf numFmtId="166" fontId="36" fillId="4" borderId="1" xfId="0" applyNumberFormat="1" applyFont="1" applyFill="1" applyBorder="1" applyAlignment="1">
      <alignment vertical="center"/>
    </xf>
    <xf numFmtId="166" fontId="36" fillId="4" borderId="18" xfId="0" applyNumberFormat="1" applyFont="1" applyFill="1" applyBorder="1" applyAlignment="1">
      <alignment horizontal="right" vertical="center"/>
    </xf>
    <xf numFmtId="0" fontId="36" fillId="4" borderId="24" xfId="0" applyFont="1" applyFill="1" applyBorder="1" applyAlignment="1">
      <alignment vertical="center"/>
    </xf>
    <xf numFmtId="0" fontId="37" fillId="0" borderId="26" xfId="0" applyNumberFormat="1" applyFont="1" applyBorder="1" applyAlignment="1">
      <alignment horizontal="center" vertical="center"/>
    </xf>
    <xf numFmtId="49" fontId="37" fillId="0" borderId="16" xfId="0" applyNumberFormat="1" applyFont="1" applyFill="1" applyBorder="1" applyAlignment="1">
      <alignment horizontal="center" vertical="center"/>
    </xf>
    <xf numFmtId="166" fontId="37" fillId="0" borderId="4" xfId="0" applyNumberFormat="1" applyFont="1" applyFill="1" applyBorder="1" applyAlignment="1">
      <alignment horizontal="right" vertical="center"/>
    </xf>
    <xf numFmtId="166" fontId="37" fillId="0" borderId="12" xfId="0" applyNumberFormat="1" applyFont="1" applyFill="1" applyBorder="1" applyAlignment="1">
      <alignment horizontal="right" vertical="center"/>
    </xf>
    <xf numFmtId="0" fontId="37" fillId="0" borderId="0" xfId="0" applyFont="1" applyFill="1" applyAlignment="1">
      <alignment vertical="center"/>
    </xf>
    <xf numFmtId="49" fontId="37" fillId="4" borderId="25" xfId="0" applyNumberFormat="1" applyFont="1" applyFill="1" applyBorder="1" applyAlignment="1">
      <alignment horizontal="center" vertical="center"/>
    </xf>
    <xf numFmtId="166" fontId="37" fillId="4" borderId="34" xfId="0" applyNumberFormat="1" applyFont="1" applyFill="1" applyBorder="1" applyAlignment="1">
      <alignment horizontal="right" vertical="center"/>
    </xf>
    <xf numFmtId="166" fontId="37" fillId="4" borderId="8" xfId="0" applyNumberFormat="1" applyFont="1" applyFill="1" applyBorder="1" applyAlignment="1">
      <alignment horizontal="right" vertical="center"/>
    </xf>
    <xf numFmtId="166" fontId="37" fillId="4" borderId="17" xfId="0" applyNumberFormat="1" applyFont="1" applyFill="1" applyBorder="1" applyAlignment="1">
      <alignment horizontal="right" vertical="center"/>
    </xf>
    <xf numFmtId="180" fontId="38" fillId="3" borderId="22" xfId="5" applyNumberFormat="1" applyFont="1" applyFill="1" applyBorder="1" applyAlignment="1">
      <alignment horizontal="right" vertical="center"/>
    </xf>
    <xf numFmtId="49" fontId="37" fillId="4" borderId="15" xfId="0" applyNumberFormat="1" applyFont="1" applyFill="1" applyBorder="1" applyAlignment="1">
      <alignment horizontal="center" vertical="center"/>
    </xf>
    <xf numFmtId="166" fontId="37" fillId="4" borderId="11" xfId="0" applyNumberFormat="1" applyFont="1" applyFill="1" applyBorder="1" applyAlignment="1">
      <alignment horizontal="right" vertical="center"/>
    </xf>
    <xf numFmtId="166" fontId="37" fillId="4" borderId="65" xfId="0" applyNumberFormat="1" applyFont="1" applyFill="1" applyBorder="1" applyAlignment="1">
      <alignment horizontal="right" vertical="center"/>
    </xf>
    <xf numFmtId="180" fontId="38" fillId="3" borderId="15" xfId="5" applyNumberFormat="1" applyFont="1" applyFill="1" applyBorder="1" applyAlignment="1">
      <alignment horizontal="right" vertical="center"/>
    </xf>
    <xf numFmtId="173" fontId="32" fillId="0" borderId="0" xfId="0" applyNumberFormat="1" applyFont="1" applyAlignment="1">
      <alignment vertical="center"/>
    </xf>
    <xf numFmtId="0" fontId="40" fillId="0" borderId="0" xfId="0" applyFont="1" applyAlignment="1">
      <alignment vertical="center"/>
    </xf>
    <xf numFmtId="0" fontId="37" fillId="4" borderId="26" xfId="0" applyFont="1" applyFill="1" applyBorder="1" applyAlignment="1">
      <alignment horizontal="center" vertical="center"/>
    </xf>
    <xf numFmtId="0" fontId="37" fillId="4" borderId="22" xfId="0" applyFont="1" applyFill="1" applyBorder="1" applyAlignment="1">
      <alignment horizontal="center" vertical="center"/>
    </xf>
    <xf numFmtId="0" fontId="36" fillId="0" borderId="41" xfId="0" applyFont="1" applyBorder="1" applyAlignment="1">
      <alignment vertical="center"/>
    </xf>
    <xf numFmtId="0" fontId="37" fillId="4" borderId="23" xfId="0" applyFont="1" applyFill="1" applyBorder="1" applyAlignment="1">
      <alignment horizontal="center" vertical="center"/>
    </xf>
    <xf numFmtId="0" fontId="36" fillId="0" borderId="31" xfId="0" applyFont="1" applyBorder="1" applyAlignment="1">
      <alignment vertical="center"/>
    </xf>
    <xf numFmtId="0" fontId="37" fillId="4" borderId="15" xfId="0" applyFont="1" applyFill="1" applyBorder="1" applyAlignment="1">
      <alignment horizontal="center" vertical="center"/>
    </xf>
    <xf numFmtId="0" fontId="36" fillId="0" borderId="45" xfId="0" applyFont="1" applyBorder="1" applyAlignment="1">
      <alignment vertical="center"/>
    </xf>
    <xf numFmtId="164" fontId="36" fillId="0" borderId="55" xfId="0" applyNumberFormat="1" applyFont="1" applyBorder="1" applyAlignment="1">
      <alignment horizontal="right" vertical="center"/>
    </xf>
    <xf numFmtId="166" fontId="36" fillId="0" borderId="11" xfId="0" applyNumberFormat="1" applyFont="1" applyBorder="1" applyAlignment="1">
      <alignment horizontal="right" vertical="center"/>
    </xf>
    <xf numFmtId="166" fontId="36" fillId="2" borderId="11" xfId="0" applyNumberFormat="1" applyFont="1" applyFill="1" applyBorder="1" applyAlignment="1">
      <alignment horizontal="right" vertical="center"/>
    </xf>
    <xf numFmtId="166" fontId="36" fillId="2" borderId="65" xfId="0" applyNumberFormat="1" applyFont="1" applyFill="1" applyBorder="1" applyAlignment="1">
      <alignment horizontal="right" vertical="center"/>
    </xf>
    <xf numFmtId="0" fontId="38" fillId="0" borderId="0" xfId="0" applyFont="1" applyAlignment="1">
      <alignment vertical="center"/>
    </xf>
    <xf numFmtId="0" fontId="37" fillId="0" borderId="0" xfId="0" applyFont="1" applyAlignment="1">
      <alignment vertical="center" wrapText="1"/>
    </xf>
    <xf numFmtId="43" fontId="36" fillId="0" borderId="2" xfId="5" applyFont="1" applyBorder="1" applyAlignment="1">
      <alignment horizontal="right" vertical="center"/>
    </xf>
    <xf numFmtId="43" fontId="36" fillId="2" borderId="2" xfId="5" applyFont="1" applyFill="1" applyBorder="1" applyAlignment="1">
      <alignment horizontal="right" vertical="center"/>
    </xf>
    <xf numFmtId="43" fontId="36" fillId="0" borderId="30" xfId="5" applyFont="1" applyBorder="1" applyAlignment="1">
      <alignment vertical="center"/>
    </xf>
    <xf numFmtId="43" fontId="36" fillId="0" borderId="1" xfId="5" applyFont="1" applyBorder="1" applyAlignment="1">
      <alignment horizontal="right" vertical="center"/>
    </xf>
    <xf numFmtId="43" fontId="36" fillId="2" borderId="1" xfId="5" applyFont="1" applyFill="1" applyBorder="1" applyAlignment="1">
      <alignment horizontal="right" vertical="center"/>
    </xf>
    <xf numFmtId="43" fontId="36" fillId="0" borderId="0" xfId="5" applyFont="1" applyAlignment="1">
      <alignment vertical="center"/>
    </xf>
    <xf numFmtId="43" fontId="36" fillId="0" borderId="6" xfId="5" applyFont="1" applyBorder="1" applyAlignment="1">
      <alignment horizontal="right" vertical="center"/>
    </xf>
    <xf numFmtId="49" fontId="37" fillId="0" borderId="61" xfId="0" applyNumberFormat="1" applyFont="1" applyBorder="1" applyAlignment="1">
      <alignment horizontal="center" vertical="center"/>
    </xf>
    <xf numFmtId="43" fontId="37" fillId="0" borderId="0" xfId="5" applyFont="1" applyAlignment="1">
      <alignment vertical="center"/>
    </xf>
    <xf numFmtId="171" fontId="36" fillId="4" borderId="22" xfId="2" applyNumberFormat="1" applyFont="1" applyFill="1" applyBorder="1" applyAlignment="1">
      <alignment horizontal="left" vertical="center"/>
    </xf>
    <xf numFmtId="171" fontId="36" fillId="4" borderId="25" xfId="2" applyNumberFormat="1" applyFont="1" applyFill="1" applyBorder="1" applyAlignment="1">
      <alignment horizontal="left" vertical="center"/>
    </xf>
    <xf numFmtId="171" fontId="36" fillId="4" borderId="28" xfId="2" applyNumberFormat="1" applyFont="1" applyFill="1" applyBorder="1" applyAlignment="1">
      <alignment horizontal="left" vertical="center"/>
    </xf>
    <xf numFmtId="171" fontId="36" fillId="0" borderId="25" xfId="2" applyNumberFormat="1" applyFont="1" applyBorder="1" applyAlignment="1">
      <alignment horizontal="left" vertical="center"/>
    </xf>
    <xf numFmtId="171" fontId="36" fillId="4" borderId="21" xfId="2" applyNumberFormat="1" applyFont="1" applyFill="1" applyBorder="1" applyAlignment="1">
      <alignment horizontal="left" vertical="center"/>
    </xf>
    <xf numFmtId="0" fontId="36" fillId="0" borderId="16" xfId="0" applyFont="1" applyBorder="1" applyAlignment="1">
      <alignment vertical="center"/>
    </xf>
    <xf numFmtId="0" fontId="36" fillId="4" borderId="22" xfId="0" applyFont="1" applyFill="1" applyBorder="1" applyAlignment="1">
      <alignment vertical="center"/>
    </xf>
    <xf numFmtId="0" fontId="36" fillId="4" borderId="28" xfId="0" applyFont="1" applyFill="1" applyBorder="1" applyAlignment="1">
      <alignment vertical="center"/>
    </xf>
    <xf numFmtId="166" fontId="39" fillId="0" borderId="1" xfId="0" applyNumberFormat="1" applyFont="1" applyBorder="1" applyAlignment="1">
      <alignment vertical="center"/>
    </xf>
    <xf numFmtId="166" fontId="37" fillId="0" borderId="37" xfId="0" applyNumberFormat="1" applyFont="1" applyFill="1" applyBorder="1" applyAlignment="1">
      <alignment horizontal="right" vertical="center"/>
    </xf>
    <xf numFmtId="166" fontId="37" fillId="4" borderId="55" xfId="0" applyNumberFormat="1" applyFont="1" applyFill="1" applyBorder="1" applyAlignment="1">
      <alignment horizontal="right" vertical="center"/>
    </xf>
    <xf numFmtId="164" fontId="36" fillId="2" borderId="8" xfId="0" applyNumberFormat="1" applyFont="1" applyFill="1" applyBorder="1" applyAlignment="1">
      <alignment horizontal="right" vertical="center"/>
    </xf>
    <xf numFmtId="164" fontId="36" fillId="0" borderId="17" xfId="5" applyNumberFormat="1" applyFont="1" applyFill="1" applyBorder="1" applyAlignment="1">
      <alignment horizontal="right" vertical="center"/>
    </xf>
    <xf numFmtId="164" fontId="36" fillId="0" borderId="1" xfId="0" applyNumberFormat="1" applyFont="1" applyBorder="1" applyAlignment="1">
      <alignment horizontal="right" vertical="center"/>
    </xf>
    <xf numFmtId="164" fontId="36" fillId="2" borderId="1" xfId="0" applyNumberFormat="1" applyFont="1" applyFill="1" applyBorder="1" applyAlignment="1">
      <alignment horizontal="right" vertical="center"/>
    </xf>
    <xf numFmtId="164" fontId="36" fillId="2" borderId="2" xfId="0" applyNumberFormat="1" applyFont="1" applyFill="1" applyBorder="1" applyAlignment="1">
      <alignment horizontal="right" vertical="center"/>
    </xf>
    <xf numFmtId="164" fontId="36" fillId="0" borderId="18" xfId="5" applyNumberFormat="1" applyFont="1" applyFill="1" applyBorder="1" applyAlignment="1">
      <alignment horizontal="right" vertical="center"/>
    </xf>
    <xf numFmtId="164" fontId="36" fillId="2" borderId="30" xfId="0" applyNumberFormat="1" applyFont="1" applyFill="1" applyBorder="1" applyAlignment="1">
      <alignment horizontal="right" vertical="center"/>
    </xf>
    <xf numFmtId="164" fontId="36" fillId="0" borderId="1" xfId="0" applyNumberFormat="1" applyFont="1" applyBorder="1" applyAlignment="1">
      <alignment vertical="center"/>
    </xf>
    <xf numFmtId="164" fontId="36" fillId="2" borderId="18" xfId="0" applyNumberFormat="1" applyFont="1" applyFill="1" applyBorder="1" applyAlignment="1">
      <alignment horizontal="right" vertical="center"/>
    </xf>
    <xf numFmtId="164" fontId="36" fillId="2" borderId="53" xfId="0" applyNumberFormat="1" applyFont="1" applyFill="1" applyBorder="1" applyAlignment="1">
      <alignment horizontal="right" vertical="center"/>
    </xf>
    <xf numFmtId="164" fontId="36" fillId="0" borderId="6" xfId="0" applyNumberFormat="1" applyFont="1" applyBorder="1" applyAlignment="1">
      <alignment vertical="center"/>
    </xf>
    <xf numFmtId="164" fontId="36" fillId="0" borderId="19" xfId="0" applyNumberFormat="1" applyFont="1" applyBorder="1" applyAlignment="1">
      <alignment vertical="center"/>
    </xf>
    <xf numFmtId="164" fontId="36" fillId="0" borderId="18" xfId="0" applyNumberFormat="1" applyFont="1" applyBorder="1" applyAlignment="1">
      <alignment vertical="center"/>
    </xf>
    <xf numFmtId="164" fontId="36" fillId="0" borderId="20" xfId="5" applyNumberFormat="1" applyFont="1" applyFill="1" applyBorder="1" applyAlignment="1">
      <alignment horizontal="right" vertical="center"/>
    </xf>
    <xf numFmtId="164" fontId="36" fillId="2" borderId="6" xfId="0" applyNumberFormat="1" applyFont="1" applyFill="1" applyBorder="1" applyAlignment="1">
      <alignment horizontal="right" vertical="center"/>
    </xf>
    <xf numFmtId="164" fontId="36" fillId="0" borderId="14" xfId="5" applyNumberFormat="1" applyFont="1" applyFill="1" applyBorder="1" applyAlignment="1">
      <alignment horizontal="right" vertical="center"/>
    </xf>
    <xf numFmtId="165" fontId="38" fillId="3" borderId="23" xfId="5" applyNumberFormat="1" applyFont="1" applyFill="1" applyBorder="1" applyAlignment="1">
      <alignment horizontal="right" vertical="center"/>
    </xf>
    <xf numFmtId="164" fontId="41" fillId="0" borderId="34" xfId="0" applyNumberFormat="1" applyFont="1" applyBorder="1" applyAlignment="1">
      <alignment vertical="center"/>
    </xf>
    <xf numFmtId="164" fontId="41" fillId="0" borderId="8" xfId="0" applyNumberFormat="1" applyFont="1" applyBorder="1" applyAlignment="1">
      <alignment vertical="center"/>
    </xf>
    <xf numFmtId="164" fontId="41" fillId="0" borderId="8" xfId="0" applyNumberFormat="1" applyFont="1" applyBorder="1" applyAlignment="1">
      <alignment horizontal="right" vertical="center"/>
    </xf>
    <xf numFmtId="164" fontId="41" fillId="2" borderId="8" xfId="0" applyNumberFormat="1" applyFont="1" applyFill="1" applyBorder="1" applyAlignment="1">
      <alignment horizontal="right" vertical="center"/>
    </xf>
    <xf numFmtId="164" fontId="41" fillId="4" borderId="8" xfId="0" applyNumberFormat="1" applyFont="1" applyFill="1" applyBorder="1" applyAlignment="1">
      <alignment horizontal="right" vertical="center"/>
    </xf>
    <xf numFmtId="164" fontId="41" fillId="4" borderId="35" xfId="2" applyNumberFormat="1" applyFont="1" applyFill="1" applyBorder="1" applyAlignment="1">
      <alignment horizontal="right" vertical="center"/>
    </xf>
    <xf numFmtId="164" fontId="41" fillId="4" borderId="1" xfId="0" applyNumberFormat="1" applyFont="1" applyFill="1" applyBorder="1" applyAlignment="1">
      <alignment horizontal="right" vertical="center"/>
    </xf>
    <xf numFmtId="164" fontId="41" fillId="0" borderId="2" xfId="0" applyNumberFormat="1" applyFont="1" applyBorder="1" applyAlignment="1">
      <alignment horizontal="right" vertical="center"/>
    </xf>
    <xf numFmtId="164" fontId="41" fillId="0" borderId="1" xfId="0" applyNumberFormat="1" applyFont="1" applyBorder="1" applyAlignment="1">
      <alignment horizontal="right" vertical="center"/>
    </xf>
    <xf numFmtId="164" fontId="41" fillId="2" borderId="1" xfId="0" applyNumberFormat="1" applyFont="1" applyFill="1" applyBorder="1" applyAlignment="1">
      <alignment horizontal="right" vertical="center"/>
    </xf>
    <xf numFmtId="164" fontId="41" fillId="2" borderId="2" xfId="0" applyNumberFormat="1" applyFont="1" applyFill="1" applyBorder="1" applyAlignment="1">
      <alignment horizontal="right" vertical="center"/>
    </xf>
    <xf numFmtId="164" fontId="41" fillId="4" borderId="30" xfId="2" applyNumberFormat="1" applyFont="1" applyFill="1" applyBorder="1" applyAlignment="1">
      <alignment horizontal="right" vertical="center"/>
    </xf>
    <xf numFmtId="164" fontId="41" fillId="0" borderId="30" xfId="0" applyNumberFormat="1" applyFont="1" applyBorder="1" applyAlignment="1">
      <alignment horizontal="right" vertical="center"/>
    </xf>
    <xf numFmtId="164" fontId="41" fillId="2" borderId="30" xfId="0" applyNumberFormat="1" applyFont="1" applyFill="1" applyBorder="1" applyAlignment="1">
      <alignment horizontal="right" vertical="center"/>
    </xf>
    <xf numFmtId="164" fontId="41" fillId="0" borderId="1" xfId="0" applyNumberFormat="1" applyFont="1" applyBorder="1" applyAlignment="1">
      <alignment vertical="center"/>
    </xf>
    <xf numFmtId="164" fontId="41" fillId="4" borderId="1" xfId="0" applyNumberFormat="1" applyFont="1" applyFill="1" applyBorder="1" applyAlignment="1">
      <alignment vertical="center"/>
    </xf>
    <xf numFmtId="164" fontId="41" fillId="0" borderId="30" xfId="0" applyNumberFormat="1" applyFont="1" applyBorder="1" applyAlignment="1">
      <alignment vertical="center"/>
    </xf>
    <xf numFmtId="164" fontId="41" fillId="4" borderId="0" xfId="0" applyNumberFormat="1" applyFont="1" applyFill="1" applyAlignment="1">
      <alignment vertical="center"/>
    </xf>
    <xf numFmtId="164" fontId="41" fillId="0" borderId="6" xfId="0" applyNumberFormat="1" applyFont="1" applyBorder="1" applyAlignment="1">
      <alignment vertical="center"/>
    </xf>
    <xf numFmtId="164" fontId="41" fillId="0" borderId="20" xfId="0" applyNumberFormat="1" applyFont="1" applyBorder="1" applyAlignment="1">
      <alignment horizontal="right" vertical="center"/>
    </xf>
    <xf numFmtId="164" fontId="41" fillId="0" borderId="0" xfId="0" applyNumberFormat="1" applyFont="1" applyAlignment="1">
      <alignment vertical="center"/>
    </xf>
    <xf numFmtId="164" fontId="41" fillId="4" borderId="2" xfId="0" applyNumberFormat="1" applyFont="1" applyFill="1" applyBorder="1" applyAlignment="1">
      <alignment horizontal="right" vertical="center"/>
    </xf>
    <xf numFmtId="164" fontId="41" fillId="0" borderId="35" xfId="0" applyNumberFormat="1" applyFont="1" applyBorder="1" applyAlignment="1">
      <alignment horizontal="right" vertical="center"/>
    </xf>
    <xf numFmtId="164" fontId="41" fillId="0" borderId="36" xfId="0" applyNumberFormat="1" applyFont="1" applyBorder="1" applyAlignment="1">
      <alignment horizontal="right" vertical="center"/>
    </xf>
    <xf numFmtId="164" fontId="41" fillId="2" borderId="6" xfId="0" applyNumberFormat="1" applyFont="1" applyFill="1" applyBorder="1" applyAlignment="1">
      <alignment horizontal="right" vertical="center"/>
    </xf>
    <xf numFmtId="164" fontId="41" fillId="4" borderId="30" xfId="0" applyNumberFormat="1" applyFont="1" applyFill="1" applyBorder="1" applyAlignment="1">
      <alignment horizontal="right" vertical="center"/>
    </xf>
    <xf numFmtId="164" fontId="41" fillId="4" borderId="53" xfId="0" applyNumberFormat="1" applyFont="1" applyFill="1" applyBorder="1" applyAlignment="1">
      <alignment horizontal="right" vertical="center"/>
    </xf>
    <xf numFmtId="164" fontId="41" fillId="4" borderId="1" xfId="5" applyNumberFormat="1" applyFont="1" applyFill="1" applyBorder="1" applyAlignment="1">
      <alignment horizontal="right" vertical="center"/>
    </xf>
    <xf numFmtId="164" fontId="41" fillId="4" borderId="36" xfId="0" applyNumberFormat="1" applyFont="1" applyFill="1" applyBorder="1" applyAlignment="1">
      <alignment horizontal="right" vertical="center"/>
    </xf>
    <xf numFmtId="164" fontId="41" fillId="0" borderId="6" xfId="0" applyNumberFormat="1" applyFont="1" applyBorder="1" applyAlignment="1">
      <alignment horizontal="right" vertical="center"/>
    </xf>
    <xf numFmtId="164" fontId="41" fillId="4" borderId="3" xfId="0" applyNumberFormat="1" applyFont="1" applyFill="1" applyBorder="1" applyAlignment="1">
      <alignment horizontal="right" vertical="center"/>
    </xf>
    <xf numFmtId="164" fontId="41" fillId="2" borderId="3" xfId="0" applyNumberFormat="1" applyFont="1" applyFill="1" applyBorder="1" applyAlignment="1">
      <alignment horizontal="right" vertical="center"/>
    </xf>
    <xf numFmtId="164" fontId="41" fillId="0" borderId="7" xfId="0" applyNumberFormat="1" applyFont="1" applyBorder="1" applyAlignment="1">
      <alignment vertical="center"/>
    </xf>
    <xf numFmtId="164" fontId="36" fillId="0" borderId="50" xfId="5" applyNumberFormat="1" applyFont="1" applyFill="1" applyBorder="1" applyAlignment="1">
      <alignment horizontal="right" vertical="center"/>
    </xf>
    <xf numFmtId="164" fontId="41" fillId="4" borderId="54" xfId="2" applyNumberFormat="1" applyFont="1" applyFill="1" applyBorder="1" applyAlignment="1">
      <alignment horizontal="right" vertical="center"/>
    </xf>
    <xf numFmtId="164" fontId="36" fillId="0" borderId="10" xfId="5" applyNumberFormat="1" applyFont="1" applyFill="1" applyBorder="1" applyAlignment="1">
      <alignment horizontal="right" vertical="center"/>
    </xf>
    <xf numFmtId="164" fontId="41" fillId="4" borderId="9" xfId="2" applyNumberFormat="1" applyFont="1" applyFill="1" applyBorder="1" applyAlignment="1">
      <alignment horizontal="right" vertical="center"/>
    </xf>
    <xf numFmtId="164" fontId="41" fillId="0" borderId="9" xfId="0" applyNumberFormat="1" applyFont="1" applyBorder="1" applyAlignment="1">
      <alignment horizontal="right" vertical="center"/>
    </xf>
    <xf numFmtId="164" fontId="41" fillId="4" borderId="0" xfId="0" applyNumberFormat="1" applyFont="1" applyFill="1" applyBorder="1" applyAlignment="1">
      <alignment vertical="center"/>
    </xf>
    <xf numFmtId="164" fontId="36" fillId="2" borderId="10" xfId="0" applyNumberFormat="1" applyFont="1" applyFill="1" applyBorder="1" applyAlignment="1">
      <alignment horizontal="right" vertical="center"/>
    </xf>
    <xf numFmtId="164" fontId="36" fillId="2" borderId="31" xfId="0" applyNumberFormat="1" applyFont="1" applyFill="1" applyBorder="1" applyAlignment="1">
      <alignment horizontal="right" vertical="center"/>
    </xf>
    <xf numFmtId="164" fontId="36" fillId="0" borderId="48" xfId="0" applyNumberFormat="1" applyFont="1" applyBorder="1" applyAlignment="1">
      <alignment vertical="center"/>
    </xf>
    <xf numFmtId="164" fontId="36" fillId="0" borderId="10" xfId="0" applyNumberFormat="1" applyFont="1" applyBorder="1" applyAlignment="1">
      <alignment vertical="center"/>
    </xf>
    <xf numFmtId="164" fontId="41" fillId="0" borderId="0" xfId="0" applyNumberFormat="1" applyFont="1" applyBorder="1" applyAlignment="1">
      <alignment vertical="center"/>
    </xf>
    <xf numFmtId="164" fontId="36" fillId="0" borderId="47" xfId="5" applyNumberFormat="1" applyFont="1" applyFill="1" applyBorder="1" applyAlignment="1">
      <alignment horizontal="right" vertical="center"/>
    </xf>
    <xf numFmtId="164" fontId="41" fillId="0" borderId="54" xfId="0" applyNumberFormat="1" applyFont="1" applyBorder="1" applyAlignment="1">
      <alignment horizontal="right" vertical="center"/>
    </xf>
    <xf numFmtId="164" fontId="41" fillId="0" borderId="56" xfId="0" applyNumberFormat="1" applyFont="1" applyBorder="1" applyAlignment="1">
      <alignment horizontal="right" vertical="center"/>
    </xf>
    <xf numFmtId="165" fontId="38" fillId="3" borderId="22" xfId="5" applyNumberFormat="1" applyFont="1" applyFill="1" applyBorder="1" applyAlignment="1">
      <alignment horizontal="right" vertical="center"/>
    </xf>
    <xf numFmtId="164" fontId="41" fillId="4" borderId="6" xfId="0" applyNumberFormat="1" applyFont="1" applyFill="1" applyBorder="1" applyAlignment="1">
      <alignment horizontal="right" vertical="center"/>
    </xf>
    <xf numFmtId="164" fontId="36" fillId="0" borderId="48" xfId="5" applyNumberFormat="1" applyFont="1" applyFill="1" applyBorder="1" applyAlignment="1">
      <alignment horizontal="right" vertical="center"/>
    </xf>
    <xf numFmtId="165" fontId="38" fillId="3" borderId="24" xfId="5" applyNumberFormat="1" applyFont="1" applyFill="1" applyBorder="1" applyAlignment="1">
      <alignment horizontal="right" vertical="center"/>
    </xf>
    <xf numFmtId="166" fontId="36" fillId="6" borderId="40" xfId="0" applyNumberFormat="1" applyFont="1" applyFill="1" applyBorder="1" applyAlignment="1">
      <alignment horizontal="right" vertical="center"/>
    </xf>
    <xf numFmtId="43" fontId="36" fillId="6" borderId="5" xfId="5" applyFont="1" applyFill="1" applyBorder="1" applyAlignment="1">
      <alignment horizontal="right" vertical="center"/>
    </xf>
    <xf numFmtId="180" fontId="38" fillId="6" borderId="44" xfId="5" applyNumberFormat="1" applyFont="1" applyFill="1" applyBorder="1" applyAlignment="1">
      <alignment horizontal="right" vertical="center"/>
    </xf>
    <xf numFmtId="43" fontId="36" fillId="0" borderId="0" xfId="0" applyNumberFormat="1" applyFont="1" applyAlignment="1">
      <alignment vertical="center"/>
    </xf>
    <xf numFmtId="164" fontId="41" fillId="0" borderId="38" xfId="0" applyNumberFormat="1" applyFont="1" applyBorder="1" applyAlignment="1">
      <alignment horizontal="right" vertical="center"/>
    </xf>
    <xf numFmtId="164" fontId="41" fillId="4" borderId="0" xfId="0" applyNumberFormat="1" applyFont="1" applyFill="1" applyBorder="1" applyAlignment="1">
      <alignment horizontal="right" vertical="center"/>
    </xf>
    <xf numFmtId="164" fontId="41" fillId="0" borderId="3" xfId="0" applyNumberFormat="1" applyFont="1" applyBorder="1" applyAlignment="1">
      <alignment horizontal="right" vertical="center"/>
    </xf>
    <xf numFmtId="164" fontId="36" fillId="2" borderId="3" xfId="0" applyNumberFormat="1" applyFont="1" applyFill="1" applyBorder="1" applyAlignment="1">
      <alignment horizontal="right" vertical="center"/>
    </xf>
    <xf numFmtId="171" fontId="36" fillId="4" borderId="23" xfId="2" applyNumberFormat="1" applyFont="1" applyFill="1" applyBorder="1" applyAlignment="1">
      <alignment horizontal="left" vertical="center"/>
    </xf>
    <xf numFmtId="166" fontId="36" fillId="0" borderId="38" xfId="0" applyNumberFormat="1" applyFont="1" applyBorder="1" applyAlignment="1">
      <alignment horizontal="right" vertical="center"/>
    </xf>
    <xf numFmtId="166" fontId="36" fillId="4" borderId="3" xfId="0" applyNumberFormat="1" applyFont="1" applyFill="1" applyBorder="1" applyAlignment="1">
      <alignment horizontal="right" vertical="center"/>
    </xf>
    <xf numFmtId="166" fontId="36" fillId="0" borderId="3" xfId="0" applyNumberFormat="1" applyFont="1" applyBorder="1" applyAlignment="1">
      <alignment vertical="center"/>
    </xf>
    <xf numFmtId="166" fontId="36" fillId="0" borderId="10" xfId="0" applyNumberFormat="1" applyFont="1" applyBorder="1" applyAlignment="1">
      <alignment horizontal="right" vertical="center"/>
    </xf>
    <xf numFmtId="166" fontId="36" fillId="0" borderId="9" xfId="0" applyNumberFormat="1" applyFont="1" applyBorder="1" applyAlignment="1">
      <alignment horizontal="right" vertical="center"/>
    </xf>
    <xf numFmtId="49" fontId="37" fillId="0" borderId="22" xfId="0" applyNumberFormat="1" applyFont="1" applyBorder="1" applyAlignment="1">
      <alignment horizontal="center" vertical="center"/>
    </xf>
    <xf numFmtId="166" fontId="36" fillId="4" borderId="69" xfId="0" applyNumberFormat="1" applyFont="1" applyFill="1" applyBorder="1" applyAlignment="1">
      <alignment horizontal="right" vertical="center"/>
    </xf>
    <xf numFmtId="166" fontId="36" fillId="0" borderId="48" xfId="0" applyNumberFormat="1" applyFont="1" applyBorder="1" applyAlignment="1">
      <alignment horizontal="right" vertical="center"/>
    </xf>
    <xf numFmtId="166" fontId="36" fillId="0" borderId="71" xfId="0" applyNumberFormat="1" applyFont="1" applyBorder="1" applyAlignment="1">
      <alignment horizontal="right" vertical="center"/>
    </xf>
    <xf numFmtId="178" fontId="36" fillId="4" borderId="1" xfId="0" applyNumberFormat="1" applyFont="1" applyFill="1" applyBorder="1" applyAlignment="1">
      <alignment horizontal="right" vertical="center"/>
    </xf>
    <xf numFmtId="49" fontId="37" fillId="0" borderId="21" xfId="0" applyNumberFormat="1" applyFont="1" applyBorder="1" applyAlignment="1">
      <alignment horizontal="center" vertical="center"/>
    </xf>
    <xf numFmtId="0" fontId="36" fillId="4" borderId="72" xfId="4" applyFont="1" applyFill="1" applyBorder="1" applyAlignment="1">
      <alignment vertical="center"/>
    </xf>
    <xf numFmtId="0" fontId="37" fillId="6" borderId="59" xfId="4" applyFont="1" applyFill="1" applyBorder="1" applyAlignment="1">
      <alignment vertical="center" wrapText="1"/>
    </xf>
    <xf numFmtId="0" fontId="36" fillId="4" borderId="73" xfId="4" applyFont="1" applyFill="1" applyBorder="1" applyAlignment="1">
      <alignment vertical="center"/>
    </xf>
    <xf numFmtId="166" fontId="37" fillId="6" borderId="13" xfId="0" applyNumberFormat="1" applyFont="1" applyFill="1" applyBorder="1" applyAlignment="1">
      <alignment horizontal="right" vertical="center"/>
    </xf>
    <xf numFmtId="166" fontId="37" fillId="6" borderId="29" xfId="0" applyNumberFormat="1" applyFont="1" applyFill="1" applyBorder="1" applyAlignment="1">
      <alignment horizontal="right" vertical="center"/>
    </xf>
    <xf numFmtId="166" fontId="37" fillId="6" borderId="40" xfId="0" applyNumberFormat="1" applyFont="1" applyFill="1" applyBorder="1" applyAlignment="1">
      <alignment horizontal="right" vertical="center"/>
    </xf>
    <xf numFmtId="166" fontId="37" fillId="6" borderId="5" xfId="0" applyNumberFormat="1" applyFont="1" applyFill="1" applyBorder="1" applyAlignment="1">
      <alignment horizontal="right" vertical="center"/>
    </xf>
    <xf numFmtId="0" fontId="36" fillId="4" borderId="62" xfId="4" applyFont="1" applyFill="1" applyBorder="1" applyAlignment="1">
      <alignment horizontal="left" vertical="center"/>
    </xf>
    <xf numFmtId="164" fontId="36" fillId="0" borderId="7" xfId="0" applyNumberFormat="1" applyFont="1" applyBorder="1" applyAlignment="1">
      <alignment horizontal="right" vertical="center"/>
    </xf>
    <xf numFmtId="164" fontId="36" fillId="0" borderId="51" xfId="0" applyNumberFormat="1" applyFont="1" applyBorder="1" applyAlignment="1">
      <alignment horizontal="right" vertical="center"/>
    </xf>
    <xf numFmtId="166" fontId="36" fillId="4" borderId="11" xfId="0" applyNumberFormat="1" applyFont="1" applyFill="1" applyBorder="1" applyAlignment="1">
      <alignment horizontal="right" vertical="center"/>
    </xf>
    <xf numFmtId="166" fontId="36" fillId="0" borderId="52" xfId="0" applyNumberFormat="1" applyFont="1" applyBorder="1" applyAlignment="1">
      <alignment horizontal="right" vertical="center"/>
    </xf>
    <xf numFmtId="164" fontId="36" fillId="0" borderId="40" xfId="0" applyNumberFormat="1" applyFont="1" applyBorder="1" applyAlignment="1">
      <alignment horizontal="right" vertical="center"/>
    </xf>
    <xf numFmtId="166" fontId="36" fillId="4" borderId="4" xfId="0" applyNumberFormat="1" applyFont="1" applyFill="1" applyBorder="1" applyAlignment="1">
      <alignment horizontal="right" vertical="center"/>
    </xf>
    <xf numFmtId="166" fontId="36" fillId="0" borderId="4" xfId="0" applyNumberFormat="1" applyFont="1" applyBorder="1" applyAlignment="1">
      <alignment horizontal="right" vertical="center"/>
    </xf>
    <xf numFmtId="166" fontId="36" fillId="0" borderId="12" xfId="0" applyNumberFormat="1" applyFont="1" applyBorder="1" applyAlignment="1">
      <alignment horizontal="right" vertical="center"/>
    </xf>
    <xf numFmtId="184" fontId="36" fillId="0" borderId="30" xfId="0" applyNumberFormat="1" applyFont="1" applyBorder="1" applyAlignment="1">
      <alignment horizontal="right" vertical="center"/>
    </xf>
    <xf numFmtId="184" fontId="36" fillId="0" borderId="38" xfId="0" applyNumberFormat="1" applyFont="1" applyBorder="1" applyAlignment="1">
      <alignment horizontal="right" vertical="center"/>
    </xf>
    <xf numFmtId="185" fontId="37" fillId="0" borderId="0" xfId="5" applyNumberFormat="1" applyFont="1" applyAlignment="1">
      <alignment vertical="center"/>
    </xf>
    <xf numFmtId="43" fontId="37" fillId="0" borderId="0" xfId="0" applyNumberFormat="1" applyFont="1" applyAlignment="1">
      <alignment vertical="center"/>
    </xf>
    <xf numFmtId="164" fontId="36" fillId="0" borderId="71" xfId="5" applyNumberFormat="1" applyFont="1" applyFill="1" applyBorder="1" applyAlignment="1">
      <alignment horizontal="right" vertical="center"/>
    </xf>
    <xf numFmtId="166" fontId="36" fillId="0" borderId="0" xfId="0" applyNumberFormat="1" applyFont="1" applyBorder="1" applyAlignment="1">
      <alignment horizontal="right" vertical="center"/>
    </xf>
    <xf numFmtId="43" fontId="36" fillId="0" borderId="14" xfId="5" applyFont="1" applyFill="1" applyBorder="1" applyAlignment="1">
      <alignment horizontal="right" vertical="center"/>
    </xf>
    <xf numFmtId="180" fontId="38" fillId="3" borderId="21" xfId="5" applyNumberFormat="1" applyFont="1" applyFill="1" applyBorder="1" applyAlignment="1">
      <alignment horizontal="right" vertical="center"/>
    </xf>
    <xf numFmtId="0" fontId="37" fillId="6" borderId="73" xfId="0" applyFont="1" applyFill="1" applyBorder="1" applyAlignment="1">
      <alignment vertical="center"/>
    </xf>
    <xf numFmtId="166" fontId="37" fillId="6" borderId="42" xfId="0" applyNumberFormat="1" applyFont="1" applyFill="1" applyBorder="1" applyAlignment="1">
      <alignment horizontal="right" vertical="center"/>
    </xf>
    <xf numFmtId="0" fontId="37" fillId="0" borderId="28" xfId="0" applyFont="1" applyBorder="1" applyAlignment="1">
      <alignment horizontal="center" vertical="center"/>
    </xf>
    <xf numFmtId="49" fontId="37" fillId="0" borderId="72" xfId="0" applyNumberFormat="1" applyFont="1" applyBorder="1" applyAlignment="1">
      <alignment horizontal="center" vertical="center"/>
    </xf>
    <xf numFmtId="0" fontId="36" fillId="4" borderId="15" xfId="0" applyFont="1" applyFill="1" applyBorder="1" applyAlignment="1">
      <alignment vertical="center"/>
    </xf>
    <xf numFmtId="166" fontId="36" fillId="0" borderId="55" xfId="0" applyNumberFormat="1" applyFont="1" applyBorder="1" applyAlignment="1">
      <alignment horizontal="right" vertical="center"/>
    </xf>
    <xf numFmtId="166" fontId="36" fillId="0" borderId="11" xfId="0" applyNumberFormat="1" applyFont="1" applyBorder="1" applyAlignment="1">
      <alignment vertical="center"/>
    </xf>
    <xf numFmtId="171" fontId="36" fillId="4" borderId="24" xfId="2" applyNumberFormat="1" applyFont="1" applyFill="1" applyBorder="1" applyAlignment="1">
      <alignment horizontal="left" vertical="center"/>
    </xf>
    <xf numFmtId="164" fontId="41" fillId="4" borderId="74" xfId="0" applyNumberFormat="1" applyFont="1" applyFill="1" applyBorder="1" applyAlignment="1">
      <alignment horizontal="right" vertical="center"/>
    </xf>
    <xf numFmtId="180" fontId="42" fillId="0" borderId="0" xfId="6" applyNumberFormat="1" applyFont="1" applyAlignment="1">
      <alignment vertical="center"/>
    </xf>
    <xf numFmtId="186" fontId="37" fillId="0" borderId="0" xfId="0" applyNumberFormat="1" applyFont="1" applyAlignment="1">
      <alignment vertical="center"/>
    </xf>
    <xf numFmtId="0" fontId="37" fillId="6" borderId="59" xfId="0" applyFont="1" applyFill="1" applyBorder="1" applyAlignment="1">
      <alignment vertical="center"/>
    </xf>
    <xf numFmtId="166" fontId="36" fillId="0" borderId="63" xfId="0" applyNumberFormat="1" applyFont="1" applyBorder="1" applyAlignment="1">
      <alignment horizontal="right" vertical="center"/>
    </xf>
    <xf numFmtId="43" fontId="36" fillId="0" borderId="10" xfId="5" applyFont="1" applyFill="1" applyBorder="1" applyAlignment="1">
      <alignment horizontal="right" vertical="center"/>
    </xf>
    <xf numFmtId="0" fontId="26" fillId="0" borderId="0" xfId="0" applyFont="1" applyAlignment="1">
      <alignment horizontal="center" vertical="center"/>
    </xf>
    <xf numFmtId="0" fontId="8" fillId="0" borderId="13" xfId="0" applyFont="1" applyBorder="1" applyAlignment="1">
      <alignment horizontal="center" vertical="center"/>
    </xf>
    <xf numFmtId="0" fontId="37" fillId="0" borderId="0" xfId="0" applyFont="1" applyAlignment="1">
      <alignment horizontal="left" vertical="center" wrapText="1"/>
    </xf>
    <xf numFmtId="0" fontId="36" fillId="0" borderId="0" xfId="0" applyFont="1" applyAlignment="1">
      <alignment horizontal="center" vertical="center"/>
    </xf>
  </cellXfs>
  <cellStyles count="7">
    <cellStyle name="Comma" xfId="5" builtinId="3"/>
    <cellStyle name="Normal" xfId="0" builtinId="0"/>
    <cellStyle name="Normal 2" xfId="1"/>
    <cellStyle name="Normal 3" xfId="3"/>
    <cellStyle name="Normal_2006w faqt balansi" xfId="4"/>
    <cellStyle name="Normal_gamomuSaveba 2000-01-02-03-04-05w" xfId="2"/>
    <cellStyle name="Percent" xfId="6" builtinId="5"/>
  </cellStyles>
  <dxfs count="0"/>
  <tableStyles count="0" defaultTableStyle="TableStyleMedium9" defaultPivotStyle="PivotStyleLight16"/>
  <colors>
    <mruColors>
      <color rgb="FFECEADC"/>
      <color rgb="FFE2D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N119"/>
  <sheetViews>
    <sheetView zoomScale="90" zoomScaleNormal="90" zoomScaleSheetLayoutView="80" workbookViewId="0">
      <pane xSplit="1" ySplit="5" topLeftCell="B6" activePane="bottomRight" state="frozen"/>
      <selection pane="topRight" activeCell="C1" sqref="C1"/>
      <selection pane="bottomLeft" activeCell="A8" sqref="A8"/>
      <selection pane="bottomRight" sqref="A1:N1"/>
    </sheetView>
  </sheetViews>
  <sheetFormatPr defaultColWidth="9.140625" defaultRowHeight="15"/>
  <cols>
    <col min="1" max="1" width="52.85546875" style="297" customWidth="1"/>
    <col min="2" max="2" width="16" style="293" customWidth="1"/>
    <col min="3" max="3" width="16.7109375" style="293" customWidth="1"/>
    <col min="4" max="4" width="17.42578125" style="293" customWidth="1"/>
    <col min="5" max="5" width="17.5703125" style="293" customWidth="1"/>
    <col min="6" max="6" width="16.7109375" style="293" customWidth="1"/>
    <col min="7" max="7" width="15.5703125" style="293" customWidth="1"/>
    <col min="8" max="8" width="15.85546875" style="293" customWidth="1"/>
    <col min="9" max="9" width="14.7109375" style="293" customWidth="1"/>
    <col min="10" max="10" width="17.140625" style="293" customWidth="1"/>
    <col min="11" max="11" width="16.85546875" style="293" customWidth="1"/>
    <col min="12" max="12" width="16" style="293" customWidth="1"/>
    <col min="13" max="14" width="16.5703125" style="293" customWidth="1"/>
    <col min="15" max="16384" width="9.140625" style="293"/>
  </cols>
  <sheetData>
    <row r="1" spans="1:14" ht="33.75">
      <c r="A1" s="783" t="s">
        <v>315</v>
      </c>
      <c r="B1" s="783"/>
      <c r="C1" s="783"/>
      <c r="D1" s="783"/>
      <c r="E1" s="783"/>
      <c r="F1" s="783"/>
      <c r="G1" s="783"/>
      <c r="H1" s="783"/>
      <c r="I1" s="783"/>
      <c r="J1" s="783"/>
      <c r="K1" s="783"/>
      <c r="L1" s="783"/>
      <c r="M1" s="783"/>
      <c r="N1" s="783"/>
    </row>
    <row r="2" spans="1:14" s="294" customFormat="1" ht="21" customHeight="1" thickBot="1">
      <c r="A2" s="232"/>
      <c r="B2" s="233">
        <v>30</v>
      </c>
      <c r="C2" s="233">
        <v>31</v>
      </c>
      <c r="D2" s="233">
        <v>30</v>
      </c>
      <c r="E2" s="233"/>
      <c r="F2" s="233"/>
      <c r="G2" s="233"/>
      <c r="H2" s="234">
        <f>F110-F113</f>
        <v>24.236571899999998</v>
      </c>
      <c r="I2" s="233"/>
      <c r="J2" s="233"/>
      <c r="K2" s="235">
        <f>I104+I102</f>
        <v>69.953239700000012</v>
      </c>
      <c r="L2" s="233"/>
      <c r="M2" s="784" t="s">
        <v>29</v>
      </c>
      <c r="N2" s="784"/>
    </row>
    <row r="3" spans="1:14" s="295" customFormat="1" ht="24" customHeight="1" thickBot="1">
      <c r="A3" s="98" t="s">
        <v>30</v>
      </c>
      <c r="B3" s="236" t="s">
        <v>4</v>
      </c>
      <c r="C3" s="99" t="s">
        <v>5</v>
      </c>
      <c r="D3" s="99" t="s">
        <v>6</v>
      </c>
      <c r="E3" s="99" t="s">
        <v>7</v>
      </c>
      <c r="F3" s="99" t="s">
        <v>8</v>
      </c>
      <c r="G3" s="99" t="s">
        <v>9</v>
      </c>
      <c r="H3" s="99" t="s">
        <v>10</v>
      </c>
      <c r="I3" s="99" t="s">
        <v>11</v>
      </c>
      <c r="J3" s="100" t="s">
        <v>31</v>
      </c>
      <c r="K3" s="100" t="s">
        <v>32</v>
      </c>
      <c r="L3" s="100" t="s">
        <v>33</v>
      </c>
      <c r="M3" s="99" t="s">
        <v>34</v>
      </c>
      <c r="N3" s="101" t="s">
        <v>12</v>
      </c>
    </row>
    <row r="4" spans="1:14" s="296" customFormat="1" ht="21" customHeight="1" thickBot="1">
      <c r="A4" s="102" t="s">
        <v>74</v>
      </c>
      <c r="B4" s="103">
        <f t="shared" ref="B4:M4" si="0">B5+B12</f>
        <v>885.36716789999991</v>
      </c>
      <c r="C4" s="103">
        <f t="shared" si="0"/>
        <v>847.24055290000001</v>
      </c>
      <c r="D4" s="103">
        <f t="shared" si="0"/>
        <v>932.48000649999994</v>
      </c>
      <c r="E4" s="350">
        <f t="shared" si="0"/>
        <v>906.16057969999997</v>
      </c>
      <c r="F4" s="350">
        <f t="shared" si="0"/>
        <v>996.43230869999979</v>
      </c>
      <c r="G4" s="350">
        <f t="shared" si="0"/>
        <v>1007.5591225000002</v>
      </c>
      <c r="H4" s="350">
        <f t="shared" si="0"/>
        <v>1042.9696332000001</v>
      </c>
      <c r="I4" s="350">
        <f t="shared" si="0"/>
        <v>862.59736090000001</v>
      </c>
      <c r="J4" s="350">
        <f t="shared" si="0"/>
        <v>775.83828740000013</v>
      </c>
      <c r="K4" s="350">
        <f t="shared" si="0"/>
        <v>792.52541139999994</v>
      </c>
      <c r="L4" s="350">
        <f t="shared" si="0"/>
        <v>847.0965834000001</v>
      </c>
      <c r="M4" s="351">
        <f t="shared" si="0"/>
        <v>936.32578669999998</v>
      </c>
      <c r="N4" s="319">
        <f>SUM(B4:M4)</f>
        <v>10832.592801199999</v>
      </c>
    </row>
    <row r="5" spans="1:14" s="296" customFormat="1" ht="21" customHeight="1" thickBot="1">
      <c r="A5" s="237" t="s">
        <v>35</v>
      </c>
      <c r="B5" s="221">
        <f t="shared" ref="B5:L5" si="1">SUM(B6:B11)</f>
        <v>295.73186079999999</v>
      </c>
      <c r="C5" s="221">
        <f t="shared" si="1"/>
        <v>345.78861600000005</v>
      </c>
      <c r="D5" s="221">
        <f t="shared" si="1"/>
        <v>338.96109440000004</v>
      </c>
      <c r="E5" s="221">
        <f t="shared" si="1"/>
        <v>104.81475360000002</v>
      </c>
      <c r="F5" s="221">
        <f t="shared" si="1"/>
        <v>0.20480000000000001</v>
      </c>
      <c r="G5" s="221">
        <f t="shared" si="1"/>
        <v>16.340107500000002</v>
      </c>
      <c r="H5" s="221">
        <f t="shared" si="1"/>
        <v>31.623281100000003</v>
      </c>
      <c r="I5" s="221">
        <f t="shared" si="1"/>
        <v>95.12357440000001</v>
      </c>
      <c r="J5" s="221">
        <f t="shared" si="1"/>
        <v>267.11254940000003</v>
      </c>
      <c r="K5" s="221">
        <f t="shared" si="1"/>
        <v>255.63323679999996</v>
      </c>
      <c r="L5" s="221">
        <f t="shared" si="1"/>
        <v>298.05787700000002</v>
      </c>
      <c r="M5" s="352">
        <f t="shared" ref="M5" si="2">SUM(M6:M10)</f>
        <v>329.35718260000004</v>
      </c>
      <c r="N5" s="341">
        <f t="shared" ref="N5:N84" si="3">SUM(B5:M5)</f>
        <v>2378.7489336000003</v>
      </c>
    </row>
    <row r="6" spans="1:14" s="297" customFormat="1" ht="22.5" customHeight="1">
      <c r="A6" s="105" t="s">
        <v>36</v>
      </c>
      <c r="B6" s="353">
        <v>181.69958399999999</v>
      </c>
      <c r="C6" s="131">
        <v>161.87973600000001</v>
      </c>
      <c r="D6" s="131">
        <v>172.887168</v>
      </c>
      <c r="E6" s="4">
        <v>82.616472000000002</v>
      </c>
      <c r="F6" s="4">
        <v>0</v>
      </c>
      <c r="G6" s="54"/>
      <c r="H6" s="54">
        <v>0</v>
      </c>
      <c r="I6" s="54">
        <v>0</v>
      </c>
      <c r="J6" s="54">
        <v>115.38292800000001</v>
      </c>
      <c r="K6" s="54">
        <v>167.14737600000001</v>
      </c>
      <c r="L6" s="54">
        <v>159.30984000000001</v>
      </c>
      <c r="M6" s="66">
        <v>171.05083200000001</v>
      </c>
      <c r="N6" s="321">
        <f t="shared" si="3"/>
        <v>1211.9739359999999</v>
      </c>
    </row>
    <row r="7" spans="1:14" s="297" customFormat="1" ht="22.5" customHeight="1">
      <c r="A7" s="110" t="s">
        <v>220</v>
      </c>
      <c r="B7" s="354">
        <v>112.9168368</v>
      </c>
      <c r="C7" s="113">
        <v>183.90888000000007</v>
      </c>
      <c r="D7" s="113">
        <v>155.59928640000001</v>
      </c>
      <c r="E7" s="1">
        <v>22.060281600000003</v>
      </c>
      <c r="F7" s="1">
        <v>0</v>
      </c>
      <c r="G7" s="45"/>
      <c r="H7" s="45">
        <v>22.591713600000002</v>
      </c>
      <c r="I7" s="45">
        <v>94.209494400000011</v>
      </c>
      <c r="J7" s="45">
        <v>149.14627200000001</v>
      </c>
      <c r="K7" s="45">
        <v>0.1980778</v>
      </c>
      <c r="L7" s="45">
        <v>0</v>
      </c>
      <c r="M7" s="46">
        <v>20.152146200000001</v>
      </c>
      <c r="N7" s="322">
        <f>SUM(B7:M7)</f>
        <v>760.7829888</v>
      </c>
    </row>
    <row r="8" spans="1:14" s="297" customFormat="1" ht="22.5" customHeight="1">
      <c r="A8" s="110" t="s">
        <v>221</v>
      </c>
      <c r="B8" s="354">
        <v>1.11544</v>
      </c>
      <c r="C8" s="259">
        <v>0</v>
      </c>
      <c r="D8" s="113">
        <v>10.474640000000001</v>
      </c>
      <c r="E8" s="1">
        <v>0.13800000000000001</v>
      </c>
      <c r="F8" s="1">
        <v>0.20480000000000001</v>
      </c>
      <c r="G8" s="1">
        <v>0.47392000000000001</v>
      </c>
      <c r="H8" s="45">
        <v>9.8879999999999996E-2</v>
      </c>
      <c r="I8" s="45">
        <v>0.91408</v>
      </c>
      <c r="J8" s="45">
        <v>0</v>
      </c>
      <c r="K8" s="45">
        <v>0.70079999999999998</v>
      </c>
      <c r="L8" s="45">
        <v>2.2516799999999999</v>
      </c>
      <c r="M8" s="46">
        <v>8.5238399999999999</v>
      </c>
      <c r="N8" s="322">
        <f t="shared" ref="N8:N9" si="4">SUM(B8:M8)</f>
        <v>24.896079999999998</v>
      </c>
    </row>
    <row r="9" spans="1:14" s="297" customFormat="1" ht="22.5" customHeight="1">
      <c r="A9" s="116" t="s">
        <v>79</v>
      </c>
      <c r="B9" s="355"/>
      <c r="C9" s="259"/>
      <c r="D9" s="113"/>
      <c r="E9" s="1"/>
      <c r="F9" s="1"/>
      <c r="G9" s="1"/>
      <c r="H9" s="1"/>
      <c r="I9" s="1"/>
      <c r="J9" s="1">
        <v>2.5822294000000001</v>
      </c>
      <c r="K9" s="1">
        <v>87.237262999999999</v>
      </c>
      <c r="L9" s="1">
        <v>136.430137</v>
      </c>
      <c r="M9" s="47">
        <v>129.63036440000002</v>
      </c>
      <c r="N9" s="322">
        <f t="shared" si="4"/>
        <v>355.87999380000002</v>
      </c>
    </row>
    <row r="10" spans="1:14" s="297" customFormat="1" ht="22.5" customHeight="1">
      <c r="A10" s="116" t="s">
        <v>314</v>
      </c>
      <c r="B10" s="354"/>
      <c r="C10" s="259"/>
      <c r="D10" s="113"/>
      <c r="E10" s="1"/>
      <c r="F10" s="1"/>
      <c r="G10" s="1">
        <v>15.866187500000001</v>
      </c>
      <c r="H10" s="1">
        <v>8.9326875000000001</v>
      </c>
      <c r="I10" s="1"/>
      <c r="J10" s="45"/>
      <c r="K10" s="45"/>
      <c r="L10" s="45"/>
      <c r="M10" s="46">
        <v>0</v>
      </c>
      <c r="N10" s="322">
        <f t="shared" si="3"/>
        <v>24.798875000000002</v>
      </c>
    </row>
    <row r="11" spans="1:14" s="297" customFormat="1" ht="22.5" customHeight="1" thickBot="1">
      <c r="A11" s="313" t="s">
        <v>313</v>
      </c>
      <c r="B11" s="356"/>
      <c r="C11" s="357"/>
      <c r="D11" s="163"/>
      <c r="E11" s="69"/>
      <c r="F11" s="69"/>
      <c r="G11" s="69"/>
      <c r="H11" s="69"/>
      <c r="I11" s="69"/>
      <c r="J11" s="69">
        <v>1.1199999999999999E-3</v>
      </c>
      <c r="K11" s="69">
        <v>0.34971999999999998</v>
      </c>
      <c r="L11" s="69">
        <v>6.6220000000000001E-2</v>
      </c>
      <c r="M11" s="358"/>
      <c r="N11" s="379">
        <f t="shared" si="3"/>
        <v>0.41705999999999999</v>
      </c>
    </row>
    <row r="12" spans="1:14" s="296" customFormat="1" ht="21" customHeight="1" thickBot="1">
      <c r="A12" s="380" t="s">
        <v>37</v>
      </c>
      <c r="B12" s="337">
        <f t="shared" ref="B12:M12" si="5">B13+B21+B34</f>
        <v>589.63530709999998</v>
      </c>
      <c r="C12" s="335">
        <f t="shared" si="5"/>
        <v>501.45193690000002</v>
      </c>
      <c r="D12" s="335">
        <f t="shared" si="5"/>
        <v>593.51891209999997</v>
      </c>
      <c r="E12" s="325">
        <f t="shared" si="5"/>
        <v>801.34582609999995</v>
      </c>
      <c r="F12" s="325">
        <f t="shared" si="5"/>
        <v>996.22750869999982</v>
      </c>
      <c r="G12" s="325">
        <f t="shared" si="5"/>
        <v>991.21901500000013</v>
      </c>
      <c r="H12" s="325">
        <f t="shared" si="5"/>
        <v>1011.3463521</v>
      </c>
      <c r="I12" s="325">
        <f t="shared" si="5"/>
        <v>767.47378649999996</v>
      </c>
      <c r="J12" s="325">
        <f t="shared" si="5"/>
        <v>508.72573800000004</v>
      </c>
      <c r="K12" s="325">
        <f t="shared" si="5"/>
        <v>536.89217459999998</v>
      </c>
      <c r="L12" s="325">
        <f t="shared" si="5"/>
        <v>549.03870640000002</v>
      </c>
      <c r="M12" s="348">
        <f t="shared" si="5"/>
        <v>606.96860409999988</v>
      </c>
      <c r="N12" s="320">
        <f>SUM(B12:M12)</f>
        <v>8453.8438676000005</v>
      </c>
    </row>
    <row r="13" spans="1:14" s="296" customFormat="1" ht="21" customHeight="1" thickBot="1">
      <c r="A13" s="217" t="s">
        <v>0</v>
      </c>
      <c r="B13" s="194">
        <f t="shared" ref="B13:M13" si="6">SUM(B14:B20)</f>
        <v>362.02614979999998</v>
      </c>
      <c r="C13" s="194">
        <f t="shared" si="6"/>
        <v>309.69355969999992</v>
      </c>
      <c r="D13" s="194">
        <f t="shared" si="6"/>
        <v>335.83435839999999</v>
      </c>
      <c r="E13" s="197">
        <f t="shared" si="6"/>
        <v>418.93302199999999</v>
      </c>
      <c r="F13" s="197">
        <f t="shared" si="6"/>
        <v>560.77560179999989</v>
      </c>
      <c r="G13" s="197">
        <f t="shared" si="6"/>
        <v>610.3559173000001</v>
      </c>
      <c r="H13" s="197">
        <f t="shared" si="6"/>
        <v>720.69216819999997</v>
      </c>
      <c r="I13" s="197">
        <f t="shared" si="6"/>
        <v>545.22854489999997</v>
      </c>
      <c r="J13" s="197">
        <f t="shared" si="6"/>
        <v>325.08320910000003</v>
      </c>
      <c r="K13" s="197">
        <f t="shared" si="6"/>
        <v>276.6189033</v>
      </c>
      <c r="L13" s="197">
        <f t="shared" si="6"/>
        <v>284.22284500000001</v>
      </c>
      <c r="M13" s="203">
        <f t="shared" si="6"/>
        <v>369.06260959999997</v>
      </c>
      <c r="N13" s="327">
        <f t="shared" si="3"/>
        <v>5118.5268891000005</v>
      </c>
    </row>
    <row r="14" spans="1:14" s="297" customFormat="1" ht="21" customHeight="1">
      <c r="A14" s="126" t="s">
        <v>222</v>
      </c>
      <c r="B14" s="359">
        <v>192.68549999999999</v>
      </c>
      <c r="C14" s="107">
        <v>153.5436</v>
      </c>
      <c r="D14" s="107">
        <v>168.19110000000001</v>
      </c>
      <c r="E14" s="42">
        <v>241.79903999999999</v>
      </c>
      <c r="F14" s="42">
        <v>387.43488000000002</v>
      </c>
      <c r="G14" s="42">
        <v>463.77197999999999</v>
      </c>
      <c r="H14" s="43">
        <v>556.85825999999997</v>
      </c>
      <c r="I14" s="43">
        <v>423.7758</v>
      </c>
      <c r="J14" s="43">
        <v>197.05518000000001</v>
      </c>
      <c r="K14" s="43">
        <v>161.60633999999999</v>
      </c>
      <c r="L14" s="43">
        <v>158.89608000000001</v>
      </c>
      <c r="M14" s="50">
        <v>208.29689999999999</v>
      </c>
      <c r="N14" s="332">
        <f t="shared" si="3"/>
        <v>3313.9146599999995</v>
      </c>
    </row>
    <row r="15" spans="1:14" s="297" customFormat="1" ht="21" customHeight="1">
      <c r="A15" s="110" t="s">
        <v>223</v>
      </c>
      <c r="B15" s="360">
        <v>41.040316799999999</v>
      </c>
      <c r="C15" s="113">
        <v>34.897219200000002</v>
      </c>
      <c r="D15" s="113">
        <v>37.168754399999997</v>
      </c>
      <c r="E15" s="1">
        <v>55.158875999999999</v>
      </c>
      <c r="F15" s="1">
        <v>82.205164799999991</v>
      </c>
      <c r="G15" s="1">
        <v>65.886940799999991</v>
      </c>
      <c r="H15" s="45">
        <v>86.744095200000004</v>
      </c>
      <c r="I15" s="45">
        <v>48.122366399999997</v>
      </c>
      <c r="J15" s="45">
        <v>35.917149600000002</v>
      </c>
      <c r="K15" s="45">
        <v>30.527200799999999</v>
      </c>
      <c r="L15" s="45">
        <v>33.948827999999999</v>
      </c>
      <c r="M15" s="51">
        <v>40.405737600000002</v>
      </c>
      <c r="N15" s="333">
        <f t="shared" si="3"/>
        <v>592.02264959999991</v>
      </c>
    </row>
    <row r="16" spans="1:14" s="297" customFormat="1" ht="21" customHeight="1">
      <c r="A16" s="110" t="s">
        <v>224</v>
      </c>
      <c r="B16" s="360">
        <v>20.275919999999999</v>
      </c>
      <c r="C16" s="113">
        <v>20.168399999999998</v>
      </c>
      <c r="D16" s="113">
        <v>19.811119999999999</v>
      </c>
      <c r="E16" s="1">
        <v>23.481359999999999</v>
      </c>
      <c r="F16" s="1">
        <v>20.819120000000002</v>
      </c>
      <c r="G16" s="1">
        <v>12.51544</v>
      </c>
      <c r="H16" s="45">
        <v>13.84432</v>
      </c>
      <c r="I16" s="45">
        <v>14.27384</v>
      </c>
      <c r="J16" s="1">
        <v>16.0412</v>
      </c>
      <c r="K16" s="45">
        <v>20.045760000000001</v>
      </c>
      <c r="L16" s="45">
        <v>22.054480000000002</v>
      </c>
      <c r="M16" s="51">
        <v>25.006239999999998</v>
      </c>
      <c r="N16" s="333">
        <f t="shared" si="3"/>
        <v>228.3372</v>
      </c>
    </row>
    <row r="17" spans="1:14" s="297" customFormat="1" ht="21" customHeight="1">
      <c r="A17" s="110" t="s">
        <v>225</v>
      </c>
      <c r="B17" s="360">
        <v>26.866399999999999</v>
      </c>
      <c r="C17" s="113">
        <v>25.525600000000001</v>
      </c>
      <c r="D17" s="113">
        <v>30.347999999999999</v>
      </c>
      <c r="E17" s="1">
        <v>38.5032</v>
      </c>
      <c r="F17" s="1">
        <v>36.483199999999997</v>
      </c>
      <c r="G17" s="1">
        <v>27.862400000000001</v>
      </c>
      <c r="H17" s="45">
        <v>23.3552</v>
      </c>
      <c r="I17" s="45">
        <v>22.552800000000001</v>
      </c>
      <c r="J17" s="45">
        <v>24.04</v>
      </c>
      <c r="K17" s="45">
        <v>29.031199999999998</v>
      </c>
      <c r="L17" s="45">
        <v>29.764479999999999</v>
      </c>
      <c r="M17" s="51">
        <v>31.697520000000001</v>
      </c>
      <c r="N17" s="333">
        <f t="shared" si="3"/>
        <v>346.03</v>
      </c>
    </row>
    <row r="18" spans="1:14" s="297" customFormat="1" ht="21" customHeight="1">
      <c r="A18" s="110" t="s">
        <v>226</v>
      </c>
      <c r="B18" s="360">
        <v>21.400172999999999</v>
      </c>
      <c r="C18" s="113">
        <v>16.299155500000019</v>
      </c>
      <c r="D18" s="113">
        <v>13.284224</v>
      </c>
      <c r="E18" s="1">
        <v>14.558740999999999</v>
      </c>
      <c r="F18" s="1">
        <v>0.74307199999999995</v>
      </c>
      <c r="G18" s="1">
        <v>0.15742149999999999</v>
      </c>
      <c r="H18" s="45">
        <v>1.3894930000000001</v>
      </c>
      <c r="I18" s="45">
        <v>4.7862084999999999</v>
      </c>
      <c r="J18" s="45">
        <v>7.7091645</v>
      </c>
      <c r="K18" s="45">
        <v>2.9729725</v>
      </c>
      <c r="L18" s="45">
        <v>6.0308270000000004</v>
      </c>
      <c r="M18" s="51">
        <v>17.813856999999999</v>
      </c>
      <c r="N18" s="333">
        <f t="shared" si="3"/>
        <v>107.14530950000002</v>
      </c>
    </row>
    <row r="19" spans="1:14" s="297" customFormat="1" ht="21" customHeight="1">
      <c r="A19" s="110" t="s">
        <v>227</v>
      </c>
      <c r="B19" s="360">
        <v>21.920639999999999</v>
      </c>
      <c r="C19" s="113">
        <v>18.442184999999938</v>
      </c>
      <c r="D19" s="113">
        <v>26.577359999999999</v>
      </c>
      <c r="E19" s="1">
        <v>13.052205000000001</v>
      </c>
      <c r="F19" s="1">
        <v>1.689765</v>
      </c>
      <c r="G19" s="1">
        <v>0.84313499999999997</v>
      </c>
      <c r="H19" s="45">
        <v>0</v>
      </c>
      <c r="I19" s="45">
        <v>0.17133000000000001</v>
      </c>
      <c r="J19" s="45">
        <v>9.6555149999999994</v>
      </c>
      <c r="K19" s="45">
        <v>4.5006300000000001</v>
      </c>
      <c r="L19" s="45">
        <v>6.4435500000000001</v>
      </c>
      <c r="M19" s="51">
        <v>17.252955</v>
      </c>
      <c r="N19" s="333">
        <f t="shared" si="3"/>
        <v>120.54926999999992</v>
      </c>
    </row>
    <row r="20" spans="1:14" s="297" customFormat="1" ht="21" customHeight="1" thickBot="1">
      <c r="A20" s="128" t="s">
        <v>228</v>
      </c>
      <c r="B20" s="361">
        <v>37.837200000000003</v>
      </c>
      <c r="C20" s="120">
        <v>40.817399999999999</v>
      </c>
      <c r="D20" s="120">
        <v>40.453800000000001</v>
      </c>
      <c r="E20" s="49">
        <v>32.379600000000003</v>
      </c>
      <c r="F20" s="49">
        <v>31.400400000000001</v>
      </c>
      <c r="G20" s="49">
        <v>39.318600000000004</v>
      </c>
      <c r="H20" s="52">
        <v>38.500799999999998</v>
      </c>
      <c r="I20" s="52">
        <v>31.546199999999999</v>
      </c>
      <c r="J20" s="52">
        <v>34.664999999999999</v>
      </c>
      <c r="K20" s="52">
        <v>27.934799999999999</v>
      </c>
      <c r="L20" s="52">
        <v>27.084599999999998</v>
      </c>
      <c r="M20" s="53">
        <v>28.589400000000001</v>
      </c>
      <c r="N20" s="334">
        <f t="shared" si="3"/>
        <v>410.52780000000007</v>
      </c>
    </row>
    <row r="21" spans="1:14" s="296" customFormat="1" ht="21" customHeight="1" thickBot="1">
      <c r="A21" s="217" t="s">
        <v>1</v>
      </c>
      <c r="B21" s="194">
        <f t="shared" ref="B21:M21" si="7">SUM(B22:B33)</f>
        <v>194.47931249999999</v>
      </c>
      <c r="C21" s="194">
        <f t="shared" si="7"/>
        <v>163.03910450000015</v>
      </c>
      <c r="D21" s="194">
        <f t="shared" si="7"/>
        <v>220.63432759999995</v>
      </c>
      <c r="E21" s="197">
        <f t="shared" si="7"/>
        <v>332.23822470000005</v>
      </c>
      <c r="F21" s="197">
        <f t="shared" si="7"/>
        <v>376.46362599999998</v>
      </c>
      <c r="G21" s="197">
        <f t="shared" si="7"/>
        <v>323.59581890000004</v>
      </c>
      <c r="H21" s="197">
        <f t="shared" si="7"/>
        <v>246.9286865</v>
      </c>
      <c r="I21" s="197">
        <f t="shared" si="7"/>
        <v>187.34560430000002</v>
      </c>
      <c r="J21" s="197">
        <f t="shared" si="7"/>
        <v>147.62550680000001</v>
      </c>
      <c r="K21" s="197">
        <f t="shared" si="7"/>
        <v>212.8029215</v>
      </c>
      <c r="L21" s="197">
        <f t="shared" si="7"/>
        <v>216.7815544</v>
      </c>
      <c r="M21" s="203">
        <f t="shared" si="7"/>
        <v>195.34166529999996</v>
      </c>
      <c r="N21" s="341">
        <f>SUM(B21:M21)</f>
        <v>2817.2763530000002</v>
      </c>
    </row>
    <row r="22" spans="1:14" s="297" customFormat="1" ht="21" customHeight="1">
      <c r="A22" s="105" t="s">
        <v>229</v>
      </c>
      <c r="B22" s="246">
        <v>62.716119999999997</v>
      </c>
      <c r="C22" s="131">
        <v>44.159280000000003</v>
      </c>
      <c r="D22" s="131">
        <v>62.399439999999998</v>
      </c>
      <c r="E22" s="4">
        <v>105.42868</v>
      </c>
      <c r="F22" s="4">
        <v>115.56028000000001</v>
      </c>
      <c r="G22" s="4">
        <v>88.290080000000003</v>
      </c>
      <c r="H22" s="54">
        <v>57.349440000000001</v>
      </c>
      <c r="I22" s="54">
        <v>38.30724</v>
      </c>
      <c r="J22" s="54">
        <v>27.099519999999998</v>
      </c>
      <c r="K22" s="54">
        <v>50.81288</v>
      </c>
      <c r="L22" s="54">
        <v>61.950159999999997</v>
      </c>
      <c r="M22" s="55">
        <v>60.85228</v>
      </c>
      <c r="N22" s="336">
        <f t="shared" si="3"/>
        <v>774.92539999999974</v>
      </c>
    </row>
    <row r="23" spans="1:14" s="297" customFormat="1" ht="21" customHeight="1">
      <c r="A23" s="110" t="s">
        <v>230</v>
      </c>
      <c r="B23" s="127">
        <v>19.9070289</v>
      </c>
      <c r="C23" s="113">
        <v>16.127783100000013</v>
      </c>
      <c r="D23" s="113">
        <v>23.024566800000002</v>
      </c>
      <c r="E23" s="1">
        <v>32.471012699999996</v>
      </c>
      <c r="F23" s="1">
        <v>35.773132500000003</v>
      </c>
      <c r="G23" s="1">
        <v>31.9699314</v>
      </c>
      <c r="H23" s="45">
        <v>30.2182092</v>
      </c>
      <c r="I23" s="45">
        <v>22.240220399999998</v>
      </c>
      <c r="J23" s="45">
        <v>14.611105800000001</v>
      </c>
      <c r="K23" s="45">
        <v>22.796384399999997</v>
      </c>
      <c r="L23" s="45">
        <v>23.154625800000002</v>
      </c>
      <c r="M23" s="51">
        <v>16.464074400000001</v>
      </c>
      <c r="N23" s="333">
        <f>SUM(B23:M23)</f>
        <v>288.7580754</v>
      </c>
    </row>
    <row r="24" spans="1:14" s="297" customFormat="1" ht="21" customHeight="1">
      <c r="A24" s="110" t="s">
        <v>231</v>
      </c>
      <c r="B24" s="127">
        <v>25.980288000000002</v>
      </c>
      <c r="C24" s="113">
        <v>23.57438399999997</v>
      </c>
      <c r="D24" s="113">
        <v>28.056101999999999</v>
      </c>
      <c r="E24" s="1">
        <v>26.844612000000001</v>
      </c>
      <c r="F24" s="1">
        <v>28.300284000000001</v>
      </c>
      <c r="G24" s="1">
        <v>25.012608</v>
      </c>
      <c r="H24" s="45">
        <v>28.764288000000001</v>
      </c>
      <c r="I24" s="45">
        <v>27.988379999999999</v>
      </c>
      <c r="J24" s="45">
        <v>21.833352000000001</v>
      </c>
      <c r="K24" s="45">
        <v>25.608329999999999</v>
      </c>
      <c r="L24" s="45">
        <v>25.95834</v>
      </c>
      <c r="M24" s="51">
        <v>23.704398000000001</v>
      </c>
      <c r="N24" s="333">
        <f t="shared" si="3"/>
        <v>311.62536599999999</v>
      </c>
    </row>
    <row r="25" spans="1:14" s="297" customFormat="1" ht="21" customHeight="1">
      <c r="A25" s="110" t="s">
        <v>232</v>
      </c>
      <c r="B25" s="127">
        <v>21.27176</v>
      </c>
      <c r="C25" s="113">
        <v>17.406740000000138</v>
      </c>
      <c r="D25" s="113">
        <v>28.859120000000001</v>
      </c>
      <c r="E25" s="1">
        <v>45.725360000000002</v>
      </c>
      <c r="F25" s="1">
        <v>53.321599999999997</v>
      </c>
      <c r="G25" s="1">
        <v>46.882959999999997</v>
      </c>
      <c r="H25" s="45">
        <v>41.407020000000003</v>
      </c>
      <c r="I25" s="45">
        <v>30.85896</v>
      </c>
      <c r="J25" s="45">
        <v>19.130019999999998</v>
      </c>
      <c r="K25" s="45">
        <v>32.036839999999998</v>
      </c>
      <c r="L25" s="45">
        <v>26.536619999999999</v>
      </c>
      <c r="M25" s="51">
        <v>18.995360000000002</v>
      </c>
      <c r="N25" s="333">
        <f t="shared" si="3"/>
        <v>382.43236000000013</v>
      </c>
    </row>
    <row r="26" spans="1:14" s="297" customFormat="1" ht="21" customHeight="1">
      <c r="A26" s="110" t="s">
        <v>233</v>
      </c>
      <c r="B26" s="127">
        <v>4.7282304000000002</v>
      </c>
      <c r="C26" s="113">
        <v>5.5364256000000118</v>
      </c>
      <c r="D26" s="113">
        <v>7.0433952</v>
      </c>
      <c r="E26" s="1">
        <v>9.8829119999999993</v>
      </c>
      <c r="F26" s="1">
        <v>10.6978464</v>
      </c>
      <c r="G26" s="1">
        <v>10.0892736</v>
      </c>
      <c r="H26" s="45">
        <v>5.4586272000000005</v>
      </c>
      <c r="I26" s="45">
        <v>3.7853856000000001</v>
      </c>
      <c r="J26" s="45">
        <v>3.6808512000000002</v>
      </c>
      <c r="K26" s="45">
        <v>5.5033919999999998</v>
      </c>
      <c r="L26" s="45">
        <v>6.9092735999999997</v>
      </c>
      <c r="M26" s="51">
        <v>5.8568927999999998</v>
      </c>
      <c r="N26" s="333">
        <f t="shared" ref="N26:N29" si="8">SUM(B26:M26)</f>
        <v>79.172505600000022</v>
      </c>
    </row>
    <row r="27" spans="1:14" s="297" customFormat="1" ht="21" customHeight="1">
      <c r="A27" s="110" t="s">
        <v>234</v>
      </c>
      <c r="B27" s="127"/>
      <c r="C27" s="127"/>
      <c r="D27" s="113">
        <v>4.8000000000000001E-5</v>
      </c>
      <c r="E27" s="1">
        <v>1.7658</v>
      </c>
      <c r="F27" s="1">
        <v>0.64224000000000003</v>
      </c>
      <c r="G27" s="1">
        <v>2.1202800000000002</v>
      </c>
      <c r="H27" s="45">
        <v>4.2328799999999998</v>
      </c>
      <c r="I27" s="45">
        <v>4.1661599999999996</v>
      </c>
      <c r="J27" s="45">
        <v>3.0438000000000001</v>
      </c>
      <c r="K27" s="45">
        <v>0</v>
      </c>
      <c r="L27" s="45">
        <v>0</v>
      </c>
      <c r="M27" s="51">
        <v>2.4596399999999998</v>
      </c>
      <c r="N27" s="333">
        <f t="shared" si="8"/>
        <v>18.430848000000001</v>
      </c>
    </row>
    <row r="28" spans="1:14" s="297" customFormat="1" ht="21" customHeight="1">
      <c r="A28" s="110" t="s">
        <v>38</v>
      </c>
      <c r="B28" s="127">
        <v>12.169297199999999</v>
      </c>
      <c r="C28" s="113">
        <v>12.621250799999991</v>
      </c>
      <c r="D28" s="113">
        <v>17.281802600000002</v>
      </c>
      <c r="E28" s="1">
        <v>25.798746000000001</v>
      </c>
      <c r="F28" s="1">
        <v>25.524675100000003</v>
      </c>
      <c r="G28" s="1">
        <v>27.202772899999999</v>
      </c>
      <c r="H28" s="45">
        <v>11.1092861</v>
      </c>
      <c r="I28" s="45">
        <v>7.5391209999999997</v>
      </c>
      <c r="J28" s="45">
        <v>7.2027587999999998</v>
      </c>
      <c r="K28" s="45">
        <v>12.1497511</v>
      </c>
      <c r="L28" s="45">
        <v>14.868105</v>
      </c>
      <c r="M28" s="51">
        <v>14.4991591</v>
      </c>
      <c r="N28" s="333">
        <f t="shared" si="8"/>
        <v>187.96672569999998</v>
      </c>
    </row>
    <row r="29" spans="1:14" s="297" customFormat="1" ht="21" customHeight="1">
      <c r="A29" s="110" t="s">
        <v>235</v>
      </c>
      <c r="B29" s="127">
        <v>5.4361199999999998</v>
      </c>
      <c r="C29" s="113">
        <v>4.8046920000000064</v>
      </c>
      <c r="D29" s="113">
        <v>7.2085319999999999</v>
      </c>
      <c r="E29" s="1">
        <v>10.868736</v>
      </c>
      <c r="F29" s="1">
        <v>11.271672000000001</v>
      </c>
      <c r="G29" s="1">
        <v>11.398716</v>
      </c>
      <c r="H29" s="45">
        <v>8.9341439999999999</v>
      </c>
      <c r="I29" s="45">
        <v>6.5506693</v>
      </c>
      <c r="J29" s="45">
        <v>6.0853919999999997</v>
      </c>
      <c r="K29" s="45">
        <v>8.2599479999999996</v>
      </c>
      <c r="L29" s="45">
        <v>8.1983999999999995</v>
      </c>
      <c r="M29" s="51">
        <v>7.1516400000000004</v>
      </c>
      <c r="N29" s="333">
        <f t="shared" si="8"/>
        <v>96.168661299999982</v>
      </c>
    </row>
    <row r="30" spans="1:14" s="297" customFormat="1" ht="21" customHeight="1">
      <c r="A30" s="110" t="s">
        <v>236</v>
      </c>
      <c r="B30" s="127">
        <v>4.7487360000000001</v>
      </c>
      <c r="C30" s="113">
        <v>4.2650399999999999</v>
      </c>
      <c r="D30" s="113">
        <v>6.3817199999999996</v>
      </c>
      <c r="E30" s="1">
        <v>13.335576</v>
      </c>
      <c r="F30" s="1">
        <v>19.373232000000002</v>
      </c>
      <c r="G30" s="1">
        <v>18.929615999999999</v>
      </c>
      <c r="H30" s="45">
        <v>17.497128</v>
      </c>
      <c r="I30" s="45">
        <v>12.294216</v>
      </c>
      <c r="J30" s="45">
        <v>10.462896000000001</v>
      </c>
      <c r="K30" s="45">
        <v>14.29884</v>
      </c>
      <c r="L30" s="45">
        <v>10.613087999999999</v>
      </c>
      <c r="M30" s="51">
        <v>7.0557840000000001</v>
      </c>
      <c r="N30" s="333">
        <f>SUM(B30:M30)</f>
        <v>139.25587199999998</v>
      </c>
    </row>
    <row r="31" spans="1:14" s="297" customFormat="1" ht="21" customHeight="1">
      <c r="A31" s="110" t="s">
        <v>39</v>
      </c>
      <c r="B31" s="127">
        <v>6.031212</v>
      </c>
      <c r="C31" s="113">
        <v>5.1012240000000091</v>
      </c>
      <c r="D31" s="113">
        <v>6.0630959999999998</v>
      </c>
      <c r="E31" s="1">
        <v>5.8565399999999999</v>
      </c>
      <c r="F31" s="1">
        <v>5.9919840000000004</v>
      </c>
      <c r="G31" s="1">
        <v>5.7304560000000002</v>
      </c>
      <c r="H31" s="45">
        <v>3.2507640000000002</v>
      </c>
      <c r="I31" s="45">
        <v>2.5965120000000002</v>
      </c>
      <c r="J31" s="45">
        <v>1.543356</v>
      </c>
      <c r="K31" s="45">
        <v>4.8723359999999998</v>
      </c>
      <c r="L31" s="45">
        <v>5.7975719999999997</v>
      </c>
      <c r="M31" s="51">
        <v>6.0259320000000001</v>
      </c>
      <c r="N31" s="333">
        <f t="shared" si="3"/>
        <v>58.860984000000002</v>
      </c>
    </row>
    <row r="32" spans="1:14" s="297" customFormat="1" ht="21" customHeight="1">
      <c r="A32" s="110" t="s">
        <v>237</v>
      </c>
      <c r="B32" s="127">
        <v>4.3762800000000004</v>
      </c>
      <c r="C32" s="113">
        <v>3.5324399999999998</v>
      </c>
      <c r="D32" s="113">
        <v>3.9699599999999999</v>
      </c>
      <c r="E32" s="1">
        <v>4.7479199999999997</v>
      </c>
      <c r="F32" s="1">
        <v>8.7291600000000003</v>
      </c>
      <c r="G32" s="1">
        <v>7.8302399999999999</v>
      </c>
      <c r="H32" s="45">
        <v>6.92136</v>
      </c>
      <c r="I32" s="45">
        <v>6.04488</v>
      </c>
      <c r="J32" s="45">
        <v>7.6374000000000004</v>
      </c>
      <c r="K32" s="45">
        <v>6.3705600000000002</v>
      </c>
      <c r="L32" s="45">
        <v>4.8027600000000001</v>
      </c>
      <c r="M32" s="51">
        <v>3.9668399999999999</v>
      </c>
      <c r="N32" s="333">
        <f t="shared" si="3"/>
        <v>68.9298</v>
      </c>
    </row>
    <row r="33" spans="1:14" s="297" customFormat="1" ht="21" customHeight="1" thickBot="1">
      <c r="A33" s="110" t="s">
        <v>238</v>
      </c>
      <c r="B33" s="247">
        <v>27.114239999999999</v>
      </c>
      <c r="C33" s="176">
        <v>25.909845000000001</v>
      </c>
      <c r="D33" s="176">
        <v>30.346544999999999</v>
      </c>
      <c r="E33" s="76">
        <v>49.512329999999999</v>
      </c>
      <c r="F33" s="76">
        <v>61.277520000000003</v>
      </c>
      <c r="G33" s="76">
        <v>48.138885000000002</v>
      </c>
      <c r="H33" s="79">
        <v>31.785540000000001</v>
      </c>
      <c r="I33" s="79">
        <v>24.973859999999998</v>
      </c>
      <c r="J33" s="79">
        <v>25.295055000000001</v>
      </c>
      <c r="K33" s="79">
        <v>30.09366</v>
      </c>
      <c r="L33" s="79">
        <v>27.992609999999999</v>
      </c>
      <c r="M33" s="80">
        <v>28.309664999999999</v>
      </c>
      <c r="N33" s="344">
        <f>SUM(B33:M33)</f>
        <v>410.74975500000005</v>
      </c>
    </row>
    <row r="34" spans="1:14" s="296" customFormat="1" ht="21" customHeight="1" thickBot="1">
      <c r="A34" s="217" t="s">
        <v>42</v>
      </c>
      <c r="B34" s="193">
        <f>SUM(B35:B81)</f>
        <v>33.129844800000001</v>
      </c>
      <c r="C34" s="197">
        <f t="shared" ref="C34:M34" si="9">SUM(C35:C81)</f>
        <v>28.719272699999991</v>
      </c>
      <c r="D34" s="197">
        <f t="shared" si="9"/>
        <v>37.05022610000001</v>
      </c>
      <c r="E34" s="197">
        <f t="shared" si="9"/>
        <v>50.174579400000006</v>
      </c>
      <c r="F34" s="197">
        <f t="shared" si="9"/>
        <v>58.988280899999999</v>
      </c>
      <c r="G34" s="197">
        <f t="shared" si="9"/>
        <v>57.267278800000007</v>
      </c>
      <c r="H34" s="197">
        <f t="shared" si="9"/>
        <v>43.725497400000002</v>
      </c>
      <c r="I34" s="197">
        <f t="shared" si="9"/>
        <v>34.899637300000002</v>
      </c>
      <c r="J34" s="197">
        <f t="shared" si="9"/>
        <v>36.017022099999998</v>
      </c>
      <c r="K34" s="197">
        <f t="shared" si="9"/>
        <v>47.470349799999994</v>
      </c>
      <c r="L34" s="197">
        <f t="shared" si="9"/>
        <v>48.034307000000013</v>
      </c>
      <c r="M34" s="198">
        <f t="shared" si="9"/>
        <v>42.56432920000001</v>
      </c>
      <c r="N34" s="362">
        <f>SUM(B34:M34)</f>
        <v>518.04062550000003</v>
      </c>
    </row>
    <row r="35" spans="1:14" s="296" customFormat="1" ht="21" customHeight="1">
      <c r="A35" s="248" t="s">
        <v>244</v>
      </c>
      <c r="B35" s="353">
        <v>3.2004000000000001</v>
      </c>
      <c r="C35" s="131">
        <v>2.9272320000000001</v>
      </c>
      <c r="D35" s="131">
        <v>1.006488</v>
      </c>
      <c r="E35" s="4">
        <v>2.1135869999999999</v>
      </c>
      <c r="F35" s="4">
        <v>2.3657759999999999</v>
      </c>
      <c r="G35" s="4">
        <v>2.567313</v>
      </c>
      <c r="H35" s="54">
        <v>1.7236800000000001</v>
      </c>
      <c r="I35" s="54">
        <v>1.073016</v>
      </c>
      <c r="J35" s="65">
        <v>2.609712</v>
      </c>
      <c r="K35" s="54">
        <v>2.7767879999999998</v>
      </c>
      <c r="L35" s="54">
        <v>2.2081499999999998</v>
      </c>
      <c r="M35" s="66">
        <v>3.134439</v>
      </c>
      <c r="N35" s="363">
        <f t="shared" ref="N35" si="10">SUM(B35:M35)</f>
        <v>27.706581</v>
      </c>
    </row>
    <row r="36" spans="1:14" s="296" customFormat="1" ht="21" customHeight="1">
      <c r="A36" s="251" t="s">
        <v>245</v>
      </c>
      <c r="B36" s="354">
        <v>3.3890535000000002</v>
      </c>
      <c r="C36" s="113">
        <v>2.6383454999999998</v>
      </c>
      <c r="D36" s="113">
        <v>4.4620065000000002</v>
      </c>
      <c r="E36" s="1">
        <v>7.8796935000000001</v>
      </c>
      <c r="F36" s="1">
        <v>9.6075315000000003</v>
      </c>
      <c r="G36" s="1">
        <v>7.7718689999999997</v>
      </c>
      <c r="H36" s="45">
        <v>3.7397429999999998</v>
      </c>
      <c r="I36" s="45">
        <v>2.476467</v>
      </c>
      <c r="J36" s="57">
        <v>1.6812495000000001</v>
      </c>
      <c r="K36" s="45">
        <v>6.3618344999999996</v>
      </c>
      <c r="L36" s="45">
        <v>6.3601334999999999</v>
      </c>
      <c r="M36" s="46">
        <v>4.0927949999999997</v>
      </c>
      <c r="N36" s="322">
        <f t="shared" si="3"/>
        <v>60.460721999999997</v>
      </c>
    </row>
    <row r="37" spans="1:14" s="296" customFormat="1" ht="21" customHeight="1">
      <c r="A37" s="251" t="s">
        <v>43</v>
      </c>
      <c r="B37" s="354">
        <v>0.57972900000000005</v>
      </c>
      <c r="C37" s="113">
        <v>0.52831830000000002</v>
      </c>
      <c r="D37" s="113">
        <v>0.60437399999999997</v>
      </c>
      <c r="E37" s="1">
        <v>0.50114150000000002</v>
      </c>
      <c r="F37" s="1">
        <v>0.51212159999999995</v>
      </c>
      <c r="G37" s="1">
        <v>0.2726652</v>
      </c>
      <c r="H37" s="45">
        <v>0.41204490000000005</v>
      </c>
      <c r="I37" s="45">
        <v>0.20034870000000002</v>
      </c>
      <c r="J37" s="57">
        <v>0.2407716</v>
      </c>
      <c r="K37" s="45">
        <v>0.36770399999999998</v>
      </c>
      <c r="L37" s="45">
        <v>0.5230494</v>
      </c>
      <c r="M37" s="46">
        <v>0.56147150000000001</v>
      </c>
      <c r="N37" s="322">
        <f t="shared" si="3"/>
        <v>5.3037396999999995</v>
      </c>
    </row>
    <row r="38" spans="1:14" s="296" customFormat="1" ht="21" customHeight="1">
      <c r="A38" s="251" t="s">
        <v>246</v>
      </c>
      <c r="B38" s="354">
        <v>0</v>
      </c>
      <c r="C38" s="360">
        <v>0</v>
      </c>
      <c r="D38" s="360">
        <v>0</v>
      </c>
      <c r="E38" s="1">
        <v>0.11403000000000001</v>
      </c>
      <c r="F38" s="1">
        <v>0</v>
      </c>
      <c r="G38" s="1">
        <v>0.52227000000000001</v>
      </c>
      <c r="H38" s="45">
        <v>2.1970800000000001</v>
      </c>
      <c r="I38" s="45">
        <v>2.00637</v>
      </c>
      <c r="J38" s="57">
        <v>1.40571</v>
      </c>
      <c r="K38" s="45">
        <v>0</v>
      </c>
      <c r="L38" s="45">
        <v>0</v>
      </c>
      <c r="M38" s="46">
        <v>1.7289000000000001</v>
      </c>
      <c r="N38" s="363">
        <f>SUM(B38:M38)</f>
        <v>7.9743600000000008</v>
      </c>
    </row>
    <row r="39" spans="1:14" s="296" customFormat="1" ht="21" customHeight="1">
      <c r="A39" s="251" t="s">
        <v>247</v>
      </c>
      <c r="B39" s="354">
        <v>0.54156000000000004</v>
      </c>
      <c r="C39" s="113">
        <v>7.0919999999992794E-2</v>
      </c>
      <c r="D39" s="113">
        <v>2.256E-2</v>
      </c>
      <c r="E39" s="1">
        <v>6.8399999999999997E-3</v>
      </c>
      <c r="F39" s="1">
        <v>0</v>
      </c>
      <c r="G39" s="1">
        <v>2.7028799999999999</v>
      </c>
      <c r="H39" s="45">
        <v>6.7999200000000002</v>
      </c>
      <c r="I39" s="45">
        <v>5.4854399999999996</v>
      </c>
      <c r="J39" s="57">
        <v>2.6127600000000002</v>
      </c>
      <c r="K39" s="45">
        <v>0</v>
      </c>
      <c r="L39" s="45">
        <v>0</v>
      </c>
      <c r="M39" s="46">
        <v>1.21896</v>
      </c>
      <c r="N39" s="322">
        <f>SUM(B39:M39)</f>
        <v>19.461839999999995</v>
      </c>
    </row>
    <row r="40" spans="1:14" s="296" customFormat="1" ht="21" customHeight="1">
      <c r="A40" s="251" t="s">
        <v>248</v>
      </c>
      <c r="B40" s="354">
        <v>0.1046115</v>
      </c>
      <c r="C40" s="113">
        <v>3.7516500000000001E-2</v>
      </c>
      <c r="D40" s="113">
        <v>0.28765800000000002</v>
      </c>
      <c r="E40" s="1">
        <v>1.6984545</v>
      </c>
      <c r="F40" s="1">
        <v>3.9220725000000001</v>
      </c>
      <c r="G40" s="1">
        <v>1.4469255000000001</v>
      </c>
      <c r="H40" s="45">
        <v>0</v>
      </c>
      <c r="I40" s="45">
        <v>1.0068975</v>
      </c>
      <c r="J40" s="57">
        <v>1.0053855</v>
      </c>
      <c r="K40" s="45">
        <v>0.64271100000000003</v>
      </c>
      <c r="L40" s="45">
        <v>0</v>
      </c>
      <c r="M40" s="46">
        <v>0.55946399999999996</v>
      </c>
      <c r="N40" s="322">
        <f t="shared" si="3"/>
        <v>10.711696499999999</v>
      </c>
    </row>
    <row r="41" spans="1:14" s="296" customFormat="1" ht="21" customHeight="1">
      <c r="A41" s="251" t="s">
        <v>249</v>
      </c>
      <c r="B41" s="354">
        <v>0.53595000000000004</v>
      </c>
      <c r="C41" s="113">
        <v>0.4788</v>
      </c>
      <c r="D41" s="113">
        <v>0.81510000000000005</v>
      </c>
      <c r="E41" s="1">
        <v>0.77054999999999996</v>
      </c>
      <c r="F41" s="1">
        <v>0.73980000000000001</v>
      </c>
      <c r="G41" s="1">
        <v>0.27329999999999999</v>
      </c>
      <c r="H41" s="45">
        <v>3.1204200000000001E-2</v>
      </c>
      <c r="I41" s="45">
        <v>3.3678E-2</v>
      </c>
      <c r="J41" s="57">
        <v>6.1705000000000003E-2</v>
      </c>
      <c r="K41" s="45">
        <v>0.55259999999999998</v>
      </c>
      <c r="L41" s="45">
        <v>0.58814999999999995</v>
      </c>
      <c r="M41" s="46">
        <v>0.28305000000000002</v>
      </c>
      <c r="N41" s="322">
        <f>SUM(B41:M41)</f>
        <v>5.1638871999999996</v>
      </c>
    </row>
    <row r="42" spans="1:14" s="296" customFormat="1" ht="21" customHeight="1">
      <c r="A42" s="251" t="s">
        <v>250</v>
      </c>
      <c r="B42" s="354">
        <v>1.2123360000000001</v>
      </c>
      <c r="C42" s="113">
        <v>1.0589760000000028</v>
      </c>
      <c r="D42" s="113">
        <v>1.832544</v>
      </c>
      <c r="E42" s="1">
        <v>2.5261200000000001</v>
      </c>
      <c r="F42" s="1">
        <v>2.8229039999999999</v>
      </c>
      <c r="G42" s="1">
        <v>2.5716239999999999</v>
      </c>
      <c r="H42" s="45">
        <v>1.9765440000000001</v>
      </c>
      <c r="I42" s="45">
        <v>0.82965599999999995</v>
      </c>
      <c r="J42" s="57">
        <v>0.60011999999999999</v>
      </c>
      <c r="K42" s="45">
        <v>1.0433520000000001</v>
      </c>
      <c r="L42" s="45">
        <v>1.2471840000000001</v>
      </c>
      <c r="M42" s="46">
        <v>0.74728799999999995</v>
      </c>
      <c r="N42" s="322">
        <f>SUM(B42:M42)</f>
        <v>18.468648000000005</v>
      </c>
    </row>
    <row r="43" spans="1:14" s="296" customFormat="1" ht="21" customHeight="1">
      <c r="A43" s="251" t="s">
        <v>251</v>
      </c>
      <c r="B43" s="354">
        <v>0.75987000000000005</v>
      </c>
      <c r="C43" s="113">
        <v>0.72153</v>
      </c>
      <c r="D43" s="113">
        <v>0.79308000000000001</v>
      </c>
      <c r="E43" s="1">
        <v>0.83762999999999999</v>
      </c>
      <c r="F43" s="1">
        <v>0.89756999999999998</v>
      </c>
      <c r="G43" s="1">
        <v>0.79776000000000002</v>
      </c>
      <c r="H43" s="45">
        <v>0.82799999999999996</v>
      </c>
      <c r="I43" s="45">
        <v>0.70857000000000003</v>
      </c>
      <c r="J43" s="57">
        <v>0.79037999999999997</v>
      </c>
      <c r="K43" s="45">
        <v>0.86229</v>
      </c>
      <c r="L43" s="45">
        <v>0.83286000000000004</v>
      </c>
      <c r="M43" s="46">
        <v>0.82484999999999997</v>
      </c>
      <c r="N43" s="322">
        <f>SUM(B43:M43)</f>
        <v>9.6543899999999994</v>
      </c>
    </row>
    <row r="44" spans="1:14" s="296" customFormat="1" ht="21" customHeight="1">
      <c r="A44" s="251" t="s">
        <v>252</v>
      </c>
      <c r="B44" s="354">
        <v>0.32079240000000003</v>
      </c>
      <c r="C44" s="113">
        <v>0.27370559999999999</v>
      </c>
      <c r="D44" s="113">
        <v>0.3030408</v>
      </c>
      <c r="E44" s="1">
        <v>0.2234988</v>
      </c>
      <c r="F44" s="1">
        <v>8.6090399999999997E-2</v>
      </c>
      <c r="G44" s="1">
        <v>0</v>
      </c>
      <c r="H44" s="45">
        <v>1.3199999999999999E-5</v>
      </c>
      <c r="I44" s="45">
        <v>1.236E-4</v>
      </c>
      <c r="J44" s="57">
        <v>0.1010784</v>
      </c>
      <c r="K44" s="45">
        <v>0.27106200000000003</v>
      </c>
      <c r="L44" s="45">
        <v>0.2049984</v>
      </c>
      <c r="M44" s="46">
        <v>0.2159904</v>
      </c>
      <c r="N44" s="322">
        <f>SUM(B44:M44)</f>
        <v>2.000394</v>
      </c>
    </row>
    <row r="45" spans="1:14" s="296" customFormat="1" ht="21" customHeight="1">
      <c r="A45" s="251" t="s">
        <v>253</v>
      </c>
      <c r="B45" s="354">
        <v>0.40437000000000001</v>
      </c>
      <c r="C45" s="113">
        <v>0.40292</v>
      </c>
      <c r="D45" s="113">
        <v>0.66357600000000005</v>
      </c>
      <c r="E45" s="1">
        <v>0.686168</v>
      </c>
      <c r="F45" s="1">
        <v>0.63557600000000003</v>
      </c>
      <c r="G45" s="1">
        <v>0.64513200000000004</v>
      </c>
      <c r="H45" s="45">
        <v>0.58789999999999998</v>
      </c>
      <c r="I45" s="45">
        <v>0.46979399999999999</v>
      </c>
      <c r="J45" s="57">
        <v>0.52834599999999998</v>
      </c>
      <c r="K45" s="45">
        <v>0.57879999999999998</v>
      </c>
      <c r="L45" s="45">
        <v>0.63983400000000001</v>
      </c>
      <c r="M45" s="46">
        <v>0.49334600000000001</v>
      </c>
      <c r="N45" s="322">
        <f>SUM(B45:M45)</f>
        <v>6.7357620000000002</v>
      </c>
    </row>
    <row r="46" spans="1:14" s="296" customFormat="1" ht="21" customHeight="1">
      <c r="A46" s="254" t="s">
        <v>254</v>
      </c>
      <c r="B46" s="354">
        <v>0.38219399999999998</v>
      </c>
      <c r="C46" s="1">
        <v>0.54791999999999996</v>
      </c>
      <c r="D46" s="113">
        <v>0.76949999999999996</v>
      </c>
      <c r="E46" s="1">
        <v>0.42139799999999999</v>
      </c>
      <c r="F46" s="1">
        <v>1.39707</v>
      </c>
      <c r="G46" s="1">
        <v>1.2425759999999999</v>
      </c>
      <c r="H46" s="45">
        <v>0.77268599999999998</v>
      </c>
      <c r="I46" s="45">
        <v>0.14738399999999999</v>
      </c>
      <c r="J46" s="57">
        <v>0.102798</v>
      </c>
      <c r="K46" s="45">
        <v>0.96831</v>
      </c>
      <c r="L46" s="45">
        <v>1.1592899999999999</v>
      </c>
      <c r="M46" s="46">
        <v>0.77183999999999997</v>
      </c>
      <c r="N46" s="322">
        <f t="shared" si="3"/>
        <v>8.6829659999999986</v>
      </c>
    </row>
    <row r="47" spans="1:14" s="296" customFormat="1" ht="21" customHeight="1">
      <c r="A47" s="255" t="s">
        <v>255</v>
      </c>
      <c r="B47" s="354">
        <v>0</v>
      </c>
      <c r="C47" s="360">
        <v>0</v>
      </c>
      <c r="D47" s="360">
        <v>0</v>
      </c>
      <c r="E47" s="1">
        <v>0.1764655</v>
      </c>
      <c r="F47" s="1">
        <v>0.12387060000000001</v>
      </c>
      <c r="G47" s="1">
        <v>0.45381920000000003</v>
      </c>
      <c r="H47" s="45">
        <v>0.85373569999999999</v>
      </c>
      <c r="I47" s="45">
        <v>0.81125599999999998</v>
      </c>
      <c r="J47" s="57">
        <v>0.49093880000000001</v>
      </c>
      <c r="K47" s="45">
        <v>0</v>
      </c>
      <c r="L47" s="45">
        <v>0</v>
      </c>
      <c r="M47" s="46">
        <v>0.6263611</v>
      </c>
      <c r="N47" s="322">
        <f>SUM(B47:M47)</f>
        <v>3.5364468999999996</v>
      </c>
    </row>
    <row r="48" spans="1:14" s="296" customFormat="1" ht="21" customHeight="1">
      <c r="A48" s="251" t="s">
        <v>256</v>
      </c>
      <c r="B48" s="354">
        <v>0.29837999999999998</v>
      </c>
      <c r="C48" s="113">
        <v>0.24809999999999999</v>
      </c>
      <c r="D48" s="113">
        <v>0.55686000000000002</v>
      </c>
      <c r="E48" s="1">
        <v>0.78534000000000004</v>
      </c>
      <c r="F48" s="1">
        <v>0.80352000000000001</v>
      </c>
      <c r="G48" s="1">
        <v>0.72558</v>
      </c>
      <c r="H48" s="45">
        <v>0.36581999999999998</v>
      </c>
      <c r="I48" s="45">
        <v>0.32891999999999999</v>
      </c>
      <c r="J48" s="57">
        <v>0.52085999999999999</v>
      </c>
      <c r="K48" s="45">
        <v>0.44825999999999999</v>
      </c>
      <c r="L48" s="45">
        <v>0.49152000000000001</v>
      </c>
      <c r="M48" s="46">
        <v>0.28758</v>
      </c>
      <c r="N48" s="322">
        <f>SUM(B48:M48)</f>
        <v>5.8607399999999998</v>
      </c>
    </row>
    <row r="49" spans="1:14" s="296" customFormat="1" ht="21" customHeight="1">
      <c r="A49" s="254" t="s">
        <v>257</v>
      </c>
      <c r="B49" s="12">
        <v>0</v>
      </c>
      <c r="C49" s="1">
        <v>0</v>
      </c>
      <c r="D49" s="1">
        <v>0</v>
      </c>
      <c r="E49" s="1">
        <v>0</v>
      </c>
      <c r="F49" s="1">
        <v>0</v>
      </c>
      <c r="G49" s="1">
        <v>0</v>
      </c>
      <c r="H49" s="45">
        <v>0</v>
      </c>
      <c r="I49" s="45">
        <v>0</v>
      </c>
      <c r="J49" s="57"/>
      <c r="K49" s="45">
        <v>0</v>
      </c>
      <c r="L49" s="45">
        <v>0</v>
      </c>
      <c r="M49" s="46">
        <v>0</v>
      </c>
      <c r="N49" s="322">
        <f>SUM(B49:M49)</f>
        <v>0</v>
      </c>
    </row>
    <row r="50" spans="1:14" s="296" customFormat="1" ht="21" customHeight="1">
      <c r="A50" s="254" t="s">
        <v>258</v>
      </c>
      <c r="B50" s="354">
        <v>0.10974439999999999</v>
      </c>
      <c r="C50" s="113">
        <v>0.10067960000000001</v>
      </c>
      <c r="D50" s="1">
        <v>0.1165848</v>
      </c>
      <c r="E50" s="1">
        <v>0.1083032</v>
      </c>
      <c r="F50" s="1">
        <v>0.1040768</v>
      </c>
      <c r="G50" s="1">
        <v>5.49592E-2</v>
      </c>
      <c r="H50" s="45">
        <v>9.261839999999999E-2</v>
      </c>
      <c r="I50" s="45">
        <v>9.0509199999999998E-2</v>
      </c>
      <c r="J50" s="57">
        <v>9.3145600000000009E-2</v>
      </c>
      <c r="K50" s="45">
        <v>0.1028348</v>
      </c>
      <c r="L50" s="45">
        <v>0.10612199999999999</v>
      </c>
      <c r="M50" s="46">
        <v>0.10774</v>
      </c>
      <c r="N50" s="322">
        <f>SUM(B50:M50)</f>
        <v>1.1873179999999999</v>
      </c>
    </row>
    <row r="51" spans="1:14" s="296" customFormat="1" ht="21" customHeight="1">
      <c r="A51" s="251" t="s">
        <v>259</v>
      </c>
      <c r="B51" s="364">
        <v>0</v>
      </c>
      <c r="C51" s="365">
        <v>0</v>
      </c>
      <c r="D51" s="365">
        <v>0</v>
      </c>
      <c r="E51" s="1">
        <v>5.5391999999999997E-2</v>
      </c>
      <c r="F51" s="1">
        <v>0.18348600000000001</v>
      </c>
      <c r="G51" s="1">
        <v>0.1797</v>
      </c>
      <c r="H51" s="45">
        <v>0.17954400000000001</v>
      </c>
      <c r="I51" s="45">
        <v>0.18270600000000001</v>
      </c>
      <c r="J51" s="57">
        <v>0.138984</v>
      </c>
      <c r="K51" s="45">
        <v>9.4829999999999998E-2</v>
      </c>
      <c r="L51" s="45">
        <v>0.11751</v>
      </c>
      <c r="M51" s="46">
        <v>2.3226E-2</v>
      </c>
      <c r="N51" s="322">
        <f t="shared" ref="N51:N60" si="11">SUM(B51:M51)</f>
        <v>1.155378</v>
      </c>
    </row>
    <row r="52" spans="1:14" s="296" customFormat="1" ht="21" customHeight="1">
      <c r="A52" s="254" t="s">
        <v>44</v>
      </c>
      <c r="B52" s="364">
        <v>0</v>
      </c>
      <c r="C52" s="365">
        <v>0</v>
      </c>
      <c r="D52" s="365">
        <v>0</v>
      </c>
      <c r="E52" s="365">
        <v>0</v>
      </c>
      <c r="F52" s="365">
        <v>0</v>
      </c>
      <c r="G52" s="365">
        <v>0</v>
      </c>
      <c r="H52" s="365">
        <v>0</v>
      </c>
      <c r="I52" s="366"/>
      <c r="J52" s="366"/>
      <c r="K52" s="366"/>
      <c r="L52" s="366"/>
      <c r="M52" s="367"/>
      <c r="N52" s="322">
        <f t="shared" si="11"/>
        <v>0</v>
      </c>
    </row>
    <row r="53" spans="1:14" s="296" customFormat="1" ht="21" customHeight="1">
      <c r="A53" s="254" t="s">
        <v>260</v>
      </c>
      <c r="B53" s="354">
        <v>0.70491599999999999</v>
      </c>
      <c r="C53" s="113">
        <v>0.61210799999999999</v>
      </c>
      <c r="D53" s="113">
        <v>0.70284000000000002</v>
      </c>
      <c r="E53" s="1">
        <v>0.69442800000000005</v>
      </c>
      <c r="F53" s="1">
        <v>0.64447200000000004</v>
      </c>
      <c r="G53" s="1">
        <v>0.53984399999999999</v>
      </c>
      <c r="H53" s="45">
        <v>0.58631999999999995</v>
      </c>
      <c r="I53" s="45">
        <v>0.35108400000000001</v>
      </c>
      <c r="J53" s="57">
        <v>0.31070399999999998</v>
      </c>
      <c r="K53" s="45">
        <v>0.34828799999999999</v>
      </c>
      <c r="L53" s="45">
        <v>0.45274799999999998</v>
      </c>
      <c r="M53" s="46">
        <v>0.14538000000000001</v>
      </c>
      <c r="N53" s="322">
        <f t="shared" si="11"/>
        <v>6.0931320000000007</v>
      </c>
    </row>
    <row r="54" spans="1:14" s="296" customFormat="1" ht="21" customHeight="1">
      <c r="A54" s="251" t="s">
        <v>261</v>
      </c>
      <c r="B54" s="354">
        <v>1.1732400000000001</v>
      </c>
      <c r="C54" s="113">
        <v>0.56225999999999998</v>
      </c>
      <c r="D54" s="1">
        <v>0</v>
      </c>
      <c r="E54" s="1">
        <v>0</v>
      </c>
      <c r="F54" s="1">
        <v>0</v>
      </c>
      <c r="G54" s="1">
        <v>0.27100800000000003</v>
      </c>
      <c r="H54" s="45">
        <v>0.68871599999999999</v>
      </c>
      <c r="I54" s="45">
        <v>0.52084799999999998</v>
      </c>
      <c r="J54" s="57">
        <v>0.67114799999999997</v>
      </c>
      <c r="K54" s="45">
        <v>1.1842200000000001</v>
      </c>
      <c r="L54" s="45">
        <v>1.2706679999999999</v>
      </c>
      <c r="M54" s="46">
        <v>1.301328</v>
      </c>
      <c r="N54" s="322">
        <f t="shared" si="11"/>
        <v>7.6434359999999995</v>
      </c>
    </row>
    <row r="55" spans="1:14" s="296" customFormat="1" ht="21" customHeight="1">
      <c r="A55" s="251" t="s">
        <v>262</v>
      </c>
      <c r="B55" s="354">
        <v>0.38497949999999997</v>
      </c>
      <c r="C55" s="113">
        <v>0.4109004</v>
      </c>
      <c r="D55" s="113">
        <v>0.49313879999999999</v>
      </c>
      <c r="E55" s="1">
        <v>0.49541400000000002</v>
      </c>
      <c r="F55" s="1">
        <v>0.50691870000000006</v>
      </c>
      <c r="G55" s="1">
        <v>0.234927</v>
      </c>
      <c r="H55" s="45">
        <v>0.25830360000000002</v>
      </c>
      <c r="I55" s="45">
        <v>0.2359503</v>
      </c>
      <c r="J55" s="57">
        <v>0.2096586</v>
      </c>
      <c r="K55" s="45">
        <v>0.30309750000000002</v>
      </c>
      <c r="L55" s="45">
        <v>0.32948729999999998</v>
      </c>
      <c r="M55" s="46">
        <v>0.29774429999999996</v>
      </c>
      <c r="N55" s="322">
        <f t="shared" si="11"/>
        <v>4.16052</v>
      </c>
    </row>
    <row r="56" spans="1:14" s="296" customFormat="1" ht="21" customHeight="1">
      <c r="A56" s="251" t="s">
        <v>263</v>
      </c>
      <c r="B56" s="354">
        <v>8.5647000000000001E-2</v>
      </c>
      <c r="C56" s="113">
        <v>8.3771999999999999E-2</v>
      </c>
      <c r="D56" s="113">
        <v>9.8174999999999998E-2</v>
      </c>
      <c r="E56" s="1">
        <v>0.14425260000000001</v>
      </c>
      <c r="F56" s="1">
        <v>0.14638979999999999</v>
      </c>
      <c r="G56" s="1">
        <v>8.2519200000000001E-2</v>
      </c>
      <c r="H56" s="45">
        <v>9.9171600000000013E-2</v>
      </c>
      <c r="I56" s="45">
        <v>0.11695319999999999</v>
      </c>
      <c r="J56" s="57">
        <v>0.12450899999999999</v>
      </c>
      <c r="K56" s="45">
        <v>0.1328406</v>
      </c>
      <c r="L56" s="45">
        <v>0.11277239999999999</v>
      </c>
      <c r="M56" s="46">
        <v>9.3541800000000008E-2</v>
      </c>
      <c r="N56" s="322">
        <f t="shared" si="11"/>
        <v>1.3205442000000001</v>
      </c>
    </row>
    <row r="57" spans="1:14" s="296" customFormat="1" ht="21" customHeight="1">
      <c r="A57" s="254" t="s">
        <v>264</v>
      </c>
      <c r="B57" s="354">
        <v>0.26526100000000002</v>
      </c>
      <c r="C57" s="113">
        <v>0.18989119999999965</v>
      </c>
      <c r="D57" s="113">
        <v>0.227911</v>
      </c>
      <c r="E57" s="1">
        <v>0.33448240000000001</v>
      </c>
      <c r="F57" s="1">
        <v>0.13264529999999999</v>
      </c>
      <c r="G57" s="1">
        <v>6.0254099999999998E-2</v>
      </c>
      <c r="H57" s="45">
        <v>5.8660999999999998E-2</v>
      </c>
      <c r="I57" s="45">
        <v>3.5963000000000002E-3</v>
      </c>
      <c r="J57" s="57">
        <v>6.9778000000000001E-3</v>
      </c>
      <c r="K57" s="45">
        <v>0.1810746</v>
      </c>
      <c r="L57" s="45">
        <v>0.2510443</v>
      </c>
      <c r="M57" s="46">
        <v>0.26922699999999999</v>
      </c>
      <c r="N57" s="322">
        <f t="shared" si="11"/>
        <v>1.981026</v>
      </c>
    </row>
    <row r="58" spans="1:14" s="296" customFormat="1" ht="21" customHeight="1">
      <c r="A58" s="251" t="s">
        <v>45</v>
      </c>
      <c r="B58" s="354">
        <v>0.57718800000000003</v>
      </c>
      <c r="C58" s="113">
        <v>0.437718</v>
      </c>
      <c r="D58" s="113">
        <v>0.55546200000000001</v>
      </c>
      <c r="E58" s="1">
        <v>0.64398599999999995</v>
      </c>
      <c r="F58" s="1">
        <v>0.66082799999999997</v>
      </c>
      <c r="G58" s="1">
        <v>0.52970399999999995</v>
      </c>
      <c r="H58" s="45">
        <v>0.37148999999999999</v>
      </c>
      <c r="I58" s="45">
        <v>0.19077</v>
      </c>
      <c r="J58" s="57">
        <v>0.10262400000000001</v>
      </c>
      <c r="K58" s="45">
        <v>0.487674</v>
      </c>
      <c r="L58" s="45">
        <v>0.56425199999999998</v>
      </c>
      <c r="M58" s="46">
        <v>0.61540799999999996</v>
      </c>
      <c r="N58" s="322">
        <f t="shared" si="11"/>
        <v>5.7371040000000004</v>
      </c>
    </row>
    <row r="59" spans="1:14" s="296" customFormat="1" ht="21" customHeight="1">
      <c r="A59" s="251" t="s">
        <v>265</v>
      </c>
      <c r="B59" s="354">
        <v>0.35311199999999998</v>
      </c>
      <c r="C59" s="113">
        <v>0.51458400000000004</v>
      </c>
      <c r="D59" s="113">
        <v>0.47027999999999998</v>
      </c>
      <c r="E59" s="1">
        <v>0.50752799999999998</v>
      </c>
      <c r="F59" s="1">
        <v>0.36547200000000002</v>
      </c>
      <c r="G59" s="1">
        <v>0.11308799999999999</v>
      </c>
      <c r="H59" s="45">
        <v>0</v>
      </c>
      <c r="I59" s="45">
        <v>0</v>
      </c>
      <c r="J59" s="57">
        <v>2.4000000000000001E-5</v>
      </c>
      <c r="K59" s="45">
        <v>0.18035999999999999</v>
      </c>
      <c r="L59" s="45">
        <v>0.55113599999999996</v>
      </c>
      <c r="M59" s="46">
        <v>0.50678400000000001</v>
      </c>
      <c r="N59" s="322">
        <f t="shared" si="11"/>
        <v>3.5623679999999998</v>
      </c>
    </row>
    <row r="60" spans="1:14" s="296" customFormat="1" ht="21" customHeight="1">
      <c r="A60" s="251" t="s">
        <v>266</v>
      </c>
      <c r="B60" s="354">
        <v>0.29276750000000001</v>
      </c>
      <c r="C60" s="113">
        <v>0.15776799999999999</v>
      </c>
      <c r="D60" s="113">
        <v>0.29809799999999997</v>
      </c>
      <c r="E60" s="1">
        <v>0.43925799999999998</v>
      </c>
      <c r="F60" s="1">
        <v>0.4446</v>
      </c>
      <c r="G60" s="1">
        <v>0.47187600000000002</v>
      </c>
      <c r="H60" s="45">
        <v>0.32761800000000002</v>
      </c>
      <c r="I60" s="45">
        <v>0.159026</v>
      </c>
      <c r="J60" s="57">
        <v>6.6187999999999997E-2</v>
      </c>
      <c r="K60" s="45">
        <v>0.324102</v>
      </c>
      <c r="L60" s="45">
        <v>0.40261999999999998</v>
      </c>
      <c r="M60" s="46">
        <v>0.32247399999999998</v>
      </c>
      <c r="N60" s="322">
        <f t="shared" si="11"/>
        <v>3.7063954999999997</v>
      </c>
    </row>
    <row r="61" spans="1:14" s="296" customFormat="1" ht="21" customHeight="1">
      <c r="A61" s="254" t="s">
        <v>267</v>
      </c>
      <c r="B61" s="354">
        <v>0.2619534</v>
      </c>
      <c r="C61" s="113">
        <v>0.26517000000000002</v>
      </c>
      <c r="D61" s="113">
        <v>0.30295499999999997</v>
      </c>
      <c r="E61" s="1">
        <v>0.1943713</v>
      </c>
      <c r="F61" s="1">
        <v>0.25005840000000001</v>
      </c>
      <c r="G61" s="1">
        <v>0.28732540000000001</v>
      </c>
      <c r="H61" s="45">
        <v>0.31929540000000001</v>
      </c>
      <c r="I61" s="45">
        <v>0.29769800000000002</v>
      </c>
      <c r="J61" s="57">
        <v>0.28831319999999999</v>
      </c>
      <c r="K61" s="45">
        <v>0.2691346</v>
      </c>
      <c r="L61" s="45">
        <v>0.26724790000000004</v>
      </c>
      <c r="M61" s="46">
        <v>0.25873610000000002</v>
      </c>
      <c r="N61" s="322">
        <f t="shared" si="3"/>
        <v>3.2622587000000003</v>
      </c>
    </row>
    <row r="62" spans="1:14" s="296" customFormat="1" ht="21" customHeight="1">
      <c r="A62" s="254" t="s">
        <v>268</v>
      </c>
      <c r="B62" s="354">
        <v>0.244864</v>
      </c>
      <c r="C62" s="113">
        <v>0.18732799999999999</v>
      </c>
      <c r="D62" s="113">
        <v>0.230208</v>
      </c>
      <c r="E62" s="1">
        <v>0.33448</v>
      </c>
      <c r="F62" s="1">
        <v>0.34123199999999998</v>
      </c>
      <c r="G62" s="1">
        <v>0.27118399999999998</v>
      </c>
      <c r="H62" s="45">
        <v>0.20611199999999999</v>
      </c>
      <c r="I62" s="45">
        <v>3.2335999999999997E-2</v>
      </c>
      <c r="J62" s="57">
        <v>5.2240000000000002E-2</v>
      </c>
      <c r="K62" s="45">
        <v>0.18137600000000001</v>
      </c>
      <c r="L62" s="45">
        <v>0.18676799999999999</v>
      </c>
      <c r="M62" s="46">
        <v>0.24723200000000001</v>
      </c>
      <c r="N62" s="322">
        <f>SUM(B62:M62)</f>
        <v>2.5153599999999998</v>
      </c>
    </row>
    <row r="63" spans="1:14" s="296" customFormat="1" ht="21" customHeight="1">
      <c r="A63" s="254" t="s">
        <v>269</v>
      </c>
      <c r="B63" s="354">
        <v>0.66574980000000006</v>
      </c>
      <c r="C63" s="113">
        <v>0.53156519999999996</v>
      </c>
      <c r="D63" s="113">
        <v>0.58473359999999996</v>
      </c>
      <c r="E63" s="1">
        <v>0.63503100000000001</v>
      </c>
      <c r="F63" s="1">
        <v>0.62060759999999993</v>
      </c>
      <c r="G63" s="1">
        <v>0.39688559999999995</v>
      </c>
      <c r="H63" s="45">
        <v>1.8574199999999999E-2</v>
      </c>
      <c r="I63" s="45">
        <v>0</v>
      </c>
      <c r="J63" s="57">
        <v>0.40897079999999997</v>
      </c>
      <c r="K63" s="45">
        <v>0.22062779999999999</v>
      </c>
      <c r="L63" s="45">
        <v>0.49661100000000002</v>
      </c>
      <c r="M63" s="46">
        <v>0.54463139999999999</v>
      </c>
      <c r="N63" s="322">
        <f>SUM(B63:M63)</f>
        <v>5.1239880000000007</v>
      </c>
    </row>
    <row r="64" spans="1:14" s="296" customFormat="1" ht="21" customHeight="1">
      <c r="A64" s="254" t="s">
        <v>270</v>
      </c>
      <c r="B64" s="354">
        <v>0.25057800000000002</v>
      </c>
      <c r="C64" s="113">
        <v>0.37234800000000001</v>
      </c>
      <c r="D64" s="113">
        <v>0.63104400000000005</v>
      </c>
      <c r="E64" s="1">
        <v>0.540126</v>
      </c>
      <c r="F64" s="1">
        <v>0.40334399999999998</v>
      </c>
      <c r="G64" s="1">
        <v>0.51573599999999997</v>
      </c>
      <c r="H64" s="45">
        <v>0.26179200000000002</v>
      </c>
      <c r="I64" s="1">
        <v>0.14374799999999999</v>
      </c>
      <c r="J64" s="57">
        <v>0.38102399999999997</v>
      </c>
      <c r="K64" s="45">
        <v>0.57200399999999996</v>
      </c>
      <c r="L64" s="45">
        <v>0.68927400000000005</v>
      </c>
      <c r="M64" s="46">
        <v>0.38941199999999998</v>
      </c>
      <c r="N64" s="322">
        <f>SUM(B64:M64)</f>
        <v>5.150430000000001</v>
      </c>
    </row>
    <row r="65" spans="1:14" s="296" customFormat="1" ht="21" customHeight="1">
      <c r="A65" s="254" t="s">
        <v>271</v>
      </c>
      <c r="B65" s="354">
        <v>0.1113392</v>
      </c>
      <c r="C65" s="113">
        <v>0.1053288</v>
      </c>
      <c r="D65" s="113">
        <v>0.1320192</v>
      </c>
      <c r="E65" s="1">
        <v>0.13676720000000001</v>
      </c>
      <c r="F65" s="1">
        <v>0.13576560000000001</v>
      </c>
      <c r="G65" s="1">
        <v>0.12172239999999999</v>
      </c>
      <c r="H65" s="45">
        <v>9.5204800000000006E-2</v>
      </c>
      <c r="I65" s="45">
        <v>6.4516000000000004E-2</v>
      </c>
      <c r="J65" s="57">
        <v>4.8720800000000002E-2</v>
      </c>
      <c r="K65" s="45">
        <v>5.77984E-2</v>
      </c>
      <c r="L65" s="45">
        <v>6.7824800000000005E-2</v>
      </c>
      <c r="M65" s="46">
        <v>9.95312E-2</v>
      </c>
      <c r="N65" s="322">
        <f>SUM(B65:M65)</f>
        <v>1.1765383999999999</v>
      </c>
    </row>
    <row r="66" spans="1:14" s="296" customFormat="1" ht="21" customHeight="1">
      <c r="A66" s="254" t="s">
        <v>272</v>
      </c>
      <c r="B66" s="354">
        <v>0.261208</v>
      </c>
      <c r="C66" s="113">
        <v>0.19253799999999999</v>
      </c>
      <c r="D66" s="113">
        <v>0.15037600000000001</v>
      </c>
      <c r="E66" s="1">
        <v>0</v>
      </c>
      <c r="F66" s="1">
        <v>0</v>
      </c>
      <c r="G66" s="1">
        <v>0</v>
      </c>
      <c r="H66" s="45">
        <v>0</v>
      </c>
      <c r="I66" s="45">
        <v>0</v>
      </c>
      <c r="J66" s="57">
        <v>0</v>
      </c>
      <c r="K66" s="45">
        <v>0</v>
      </c>
      <c r="L66" s="45">
        <v>0.18153449999999999</v>
      </c>
      <c r="M66" s="46">
        <v>1.2768273000000001</v>
      </c>
      <c r="N66" s="322">
        <f t="shared" si="3"/>
        <v>2.0624837999999999</v>
      </c>
    </row>
    <row r="67" spans="1:14" s="296" customFormat="1" ht="21" customHeight="1">
      <c r="A67" s="251" t="s">
        <v>273</v>
      </c>
      <c r="B67" s="12">
        <v>0</v>
      </c>
      <c r="C67" s="1">
        <v>0</v>
      </c>
      <c r="D67" s="1">
        <v>0</v>
      </c>
      <c r="E67" s="1">
        <v>0</v>
      </c>
      <c r="F67" s="1">
        <v>1.0547280000000001</v>
      </c>
      <c r="G67" s="1">
        <v>1.221144</v>
      </c>
      <c r="H67" s="45">
        <v>0.70785600000000004</v>
      </c>
      <c r="I67" s="45">
        <v>0.35517599999999999</v>
      </c>
      <c r="J67" s="57">
        <v>0.545736</v>
      </c>
      <c r="K67" s="45">
        <v>0.76348799999999994</v>
      </c>
      <c r="L67" s="45">
        <v>0.90671999999999997</v>
      </c>
      <c r="M67" s="46">
        <v>0.89927999999999997</v>
      </c>
      <c r="N67" s="322">
        <f>SUM(B67:M67)</f>
        <v>6.4541279999999999</v>
      </c>
    </row>
    <row r="68" spans="1:14" s="296" customFormat="1" ht="21" customHeight="1">
      <c r="A68" s="254" t="s">
        <v>274</v>
      </c>
      <c r="B68" s="354">
        <v>0.139122</v>
      </c>
      <c r="C68" s="113">
        <v>0.11750039999999999</v>
      </c>
      <c r="D68" s="113">
        <v>0.15641639999999998</v>
      </c>
      <c r="E68" s="1">
        <v>0.11177280000000001</v>
      </c>
      <c r="F68" s="1">
        <v>0.103716</v>
      </c>
      <c r="G68" s="1">
        <v>0.13772799999999999</v>
      </c>
      <c r="H68" s="45">
        <v>0.12668760000000001</v>
      </c>
      <c r="I68" s="45">
        <v>0.10184760000000001</v>
      </c>
      <c r="J68" s="57">
        <v>0.11836439999999999</v>
      </c>
      <c r="K68" s="45">
        <v>0.14180400000000001</v>
      </c>
      <c r="L68" s="45">
        <v>0.11760839999999999</v>
      </c>
      <c r="M68" s="46">
        <v>0.1114488</v>
      </c>
      <c r="N68" s="322">
        <f t="shared" si="3"/>
        <v>1.4840164</v>
      </c>
    </row>
    <row r="69" spans="1:14" s="296" customFormat="1" ht="21" customHeight="1">
      <c r="A69" s="254" t="s">
        <v>275</v>
      </c>
      <c r="B69" s="354">
        <v>1.2161519999999999</v>
      </c>
      <c r="C69" s="113">
        <v>1.134504</v>
      </c>
      <c r="D69" s="113">
        <v>1.8547199999999999</v>
      </c>
      <c r="E69" s="1">
        <v>2.843064</v>
      </c>
      <c r="F69" s="1">
        <v>3.2558400000000001</v>
      </c>
      <c r="G69" s="1">
        <v>2.9599920000000002</v>
      </c>
      <c r="H69" s="45">
        <v>3.3213599999999999</v>
      </c>
      <c r="I69" s="45">
        <v>2.525544</v>
      </c>
      <c r="J69" s="57">
        <v>2.3803920000000001</v>
      </c>
      <c r="K69" s="45">
        <v>2.8259280000000002</v>
      </c>
      <c r="L69" s="45">
        <v>2.4988320000000002</v>
      </c>
      <c r="M69" s="46">
        <v>1.7574479999999999</v>
      </c>
      <c r="N69" s="322">
        <f t="shared" si="3"/>
        <v>28.573775999999999</v>
      </c>
    </row>
    <row r="70" spans="1:14" s="296" customFormat="1" ht="21" customHeight="1">
      <c r="A70" s="254" t="s">
        <v>276</v>
      </c>
      <c r="B70" s="354">
        <v>0.14482800000000001</v>
      </c>
      <c r="C70" s="113">
        <v>0.13517999999999999</v>
      </c>
      <c r="D70" s="113">
        <v>0.15160799999999999</v>
      </c>
      <c r="E70" s="1">
        <v>0.14197199999999999</v>
      </c>
      <c r="F70" s="1">
        <v>0.122784</v>
      </c>
      <c r="G70" s="1">
        <v>0.133908</v>
      </c>
      <c r="H70" s="45">
        <v>8.1864000000000006E-2</v>
      </c>
      <c r="I70" s="45">
        <v>6.0276000000000003E-2</v>
      </c>
      <c r="J70" s="57">
        <v>5.8931999999999998E-2</v>
      </c>
      <c r="K70" s="45">
        <v>0.121896</v>
      </c>
      <c r="L70" s="45">
        <v>0.11991599999999999</v>
      </c>
      <c r="M70" s="46">
        <v>0.13974</v>
      </c>
      <c r="N70" s="322">
        <f t="shared" si="3"/>
        <v>1.4129039999999999</v>
      </c>
    </row>
    <row r="71" spans="1:14" s="296" customFormat="1" ht="21" customHeight="1">
      <c r="A71" s="254" t="s">
        <v>277</v>
      </c>
      <c r="B71" s="354">
        <v>2.6310060000000002</v>
      </c>
      <c r="C71" s="113">
        <v>2.7984599999999999</v>
      </c>
      <c r="D71" s="113">
        <v>4.8191220000000001</v>
      </c>
      <c r="E71" s="1">
        <v>6.6069360000000001</v>
      </c>
      <c r="F71" s="1">
        <v>7.5809160000000002</v>
      </c>
      <c r="G71" s="1">
        <v>7.0493220000000001</v>
      </c>
      <c r="H71" s="45">
        <v>2.4514559999999999</v>
      </c>
      <c r="I71" s="45">
        <v>1.1442060000000001</v>
      </c>
      <c r="J71" s="57">
        <v>0.44679600000000003</v>
      </c>
      <c r="K71" s="45">
        <v>4.7416320000000001</v>
      </c>
      <c r="L71" s="45">
        <v>4.3000020000000001</v>
      </c>
      <c r="M71" s="46">
        <v>2.0786220000000002</v>
      </c>
      <c r="N71" s="322">
        <f t="shared" si="3"/>
        <v>46.648475999999995</v>
      </c>
    </row>
    <row r="72" spans="1:14" s="296" customFormat="1" ht="21" customHeight="1">
      <c r="A72" s="254" t="s">
        <v>278</v>
      </c>
      <c r="B72" s="354">
        <v>5.4256E-3</v>
      </c>
      <c r="C72" s="113">
        <v>3.4971999999999998E-3</v>
      </c>
      <c r="D72" s="113">
        <v>3.6248000000000001E-3</v>
      </c>
      <c r="E72" s="1">
        <v>1.9292000000000001E-3</v>
      </c>
      <c r="F72" s="1">
        <v>0</v>
      </c>
      <c r="G72" s="1">
        <v>0</v>
      </c>
      <c r="H72" s="45">
        <v>3.9360000000000003E-4</v>
      </c>
      <c r="I72" s="45">
        <v>0</v>
      </c>
      <c r="J72" s="57">
        <v>0</v>
      </c>
      <c r="K72" s="45">
        <v>0</v>
      </c>
      <c r="L72" s="45">
        <v>1.518E-3</v>
      </c>
      <c r="M72" s="46">
        <v>1.144E-4</v>
      </c>
      <c r="N72" s="322">
        <f t="shared" si="3"/>
        <v>1.6502799999999998E-2</v>
      </c>
    </row>
    <row r="73" spans="1:14" s="296" customFormat="1" ht="21" customHeight="1">
      <c r="A73" s="254" t="s">
        <v>279</v>
      </c>
      <c r="B73" s="354">
        <v>2.939076</v>
      </c>
      <c r="C73" s="113">
        <v>2.2394609999999999</v>
      </c>
      <c r="D73" s="113">
        <v>0.74554200000000004</v>
      </c>
      <c r="E73" s="1">
        <v>1.5991919999999999</v>
      </c>
      <c r="F73" s="1">
        <v>1.5608249999999999</v>
      </c>
      <c r="G73" s="1">
        <v>1.0284120000000001</v>
      </c>
      <c r="H73" s="45">
        <v>0.93750299999999998</v>
      </c>
      <c r="I73" s="45">
        <v>0.23536799999999999</v>
      </c>
      <c r="J73" s="57">
        <v>1.901151</v>
      </c>
      <c r="K73" s="45">
        <v>2.3664689999999999</v>
      </c>
      <c r="L73" s="45">
        <v>2.068479</v>
      </c>
      <c r="M73" s="46">
        <v>2.9163960000000002</v>
      </c>
      <c r="N73" s="323">
        <f t="shared" si="3"/>
        <v>20.537873999999999</v>
      </c>
    </row>
    <row r="74" spans="1:14" s="296" customFormat="1" ht="21" customHeight="1">
      <c r="A74" s="254" t="s">
        <v>280</v>
      </c>
      <c r="B74" s="354">
        <v>1.081836</v>
      </c>
      <c r="C74" s="113">
        <v>0.90707400000000005</v>
      </c>
      <c r="D74" s="113">
        <v>1.50129</v>
      </c>
      <c r="E74" s="1">
        <v>2.6582849999999998</v>
      </c>
      <c r="F74" s="1">
        <v>2.7528899999999998</v>
      </c>
      <c r="G74" s="1">
        <v>1.825215</v>
      </c>
      <c r="H74" s="45">
        <v>1.8032699999999999</v>
      </c>
      <c r="I74" s="45">
        <v>0.86732100000000001</v>
      </c>
      <c r="J74" s="57">
        <v>0.89378100000000005</v>
      </c>
      <c r="K74" s="45">
        <v>1.3059270000000001</v>
      </c>
      <c r="L74" s="45">
        <v>2.456118</v>
      </c>
      <c r="M74" s="46">
        <v>1.6606799999999999</v>
      </c>
      <c r="N74" s="322">
        <f>SUM(B74:M74)</f>
        <v>19.713687</v>
      </c>
    </row>
    <row r="75" spans="1:14" s="296" customFormat="1" ht="21" customHeight="1">
      <c r="A75" s="251" t="s">
        <v>281</v>
      </c>
      <c r="B75" s="354"/>
      <c r="C75" s="360"/>
      <c r="D75" s="360"/>
      <c r="E75" s="360"/>
      <c r="F75" s="1">
        <v>0</v>
      </c>
      <c r="G75" s="1">
        <v>0</v>
      </c>
      <c r="H75" s="45">
        <v>0.78256250000000005</v>
      </c>
      <c r="I75" s="45">
        <v>0.85003810000000002</v>
      </c>
      <c r="J75" s="57">
        <v>0.4617</v>
      </c>
      <c r="K75" s="45">
        <v>2.6299079999999999</v>
      </c>
      <c r="L75" s="45">
        <v>3.1380622999999996</v>
      </c>
      <c r="M75" s="46">
        <v>2.0881439999999998</v>
      </c>
      <c r="N75" s="323">
        <f t="shared" si="3"/>
        <v>9.9504148999999984</v>
      </c>
    </row>
    <row r="76" spans="1:14" s="296" customFormat="1" ht="21" customHeight="1">
      <c r="A76" s="251" t="s">
        <v>282</v>
      </c>
      <c r="B76" s="354">
        <v>3.1926000000000001</v>
      </c>
      <c r="C76" s="113">
        <v>2.7980999999999998</v>
      </c>
      <c r="D76" s="113">
        <v>2.9607000000000001</v>
      </c>
      <c r="E76" s="1">
        <v>3.2831999999999999</v>
      </c>
      <c r="F76" s="1">
        <v>5.1482999999999999</v>
      </c>
      <c r="G76" s="1">
        <v>5.8052999999999999</v>
      </c>
      <c r="H76" s="45">
        <v>1.377</v>
      </c>
      <c r="I76" s="45">
        <v>4.4577</v>
      </c>
      <c r="J76" s="57">
        <v>4.5050999999999997</v>
      </c>
      <c r="K76" s="45">
        <v>4.3497000000000003</v>
      </c>
      <c r="L76" s="45">
        <v>3.7926000000000002</v>
      </c>
      <c r="M76" s="46">
        <v>3.4350000000000001</v>
      </c>
      <c r="N76" s="322">
        <f t="shared" si="3"/>
        <v>45.1053</v>
      </c>
    </row>
    <row r="77" spans="1:14" s="296" customFormat="1" ht="21" customHeight="1">
      <c r="A77" s="251" t="s">
        <v>283</v>
      </c>
      <c r="B77" s="354">
        <v>3.1833900000000002</v>
      </c>
      <c r="C77" s="113">
        <v>2.7406890000000002</v>
      </c>
      <c r="D77" s="113">
        <v>5.2402769999999999</v>
      </c>
      <c r="E77" s="1">
        <v>6.1330499999999999</v>
      </c>
      <c r="F77" s="1">
        <v>5.9742899999999999</v>
      </c>
      <c r="G77" s="1">
        <v>6.2697599999999998</v>
      </c>
      <c r="H77" s="45">
        <v>3.2051249999999998</v>
      </c>
      <c r="I77" s="45">
        <v>1.1759580000000001</v>
      </c>
      <c r="J77" s="57">
        <v>4.5872820000000001</v>
      </c>
      <c r="K77" s="45">
        <v>5.7628620000000002</v>
      </c>
      <c r="L77" s="45">
        <v>5.7803760000000004</v>
      </c>
      <c r="M77" s="46">
        <v>3.527307</v>
      </c>
      <c r="N77" s="322">
        <f t="shared" si="3"/>
        <v>53.580366000000005</v>
      </c>
    </row>
    <row r="78" spans="1:14" s="296" customFormat="1" ht="21" customHeight="1">
      <c r="A78" s="254" t="s">
        <v>284</v>
      </c>
      <c r="B78" s="354">
        <v>0.17371800000000001</v>
      </c>
      <c r="C78" s="113">
        <v>0.478746</v>
      </c>
      <c r="D78" s="113">
        <v>0.94280399999999998</v>
      </c>
      <c r="E78" s="1">
        <v>0.88619400000000004</v>
      </c>
      <c r="F78" s="1">
        <v>0</v>
      </c>
      <c r="G78" s="1">
        <v>0</v>
      </c>
      <c r="H78" s="45">
        <v>0</v>
      </c>
      <c r="I78" s="45">
        <v>0</v>
      </c>
      <c r="J78" s="57"/>
      <c r="K78" s="45">
        <v>0</v>
      </c>
      <c r="L78" s="45">
        <v>0</v>
      </c>
      <c r="M78" s="46">
        <v>0</v>
      </c>
      <c r="N78" s="322">
        <f>SUM(B78:M78)</f>
        <v>2.4814620000000001</v>
      </c>
    </row>
    <row r="79" spans="1:14" s="296" customFormat="1" ht="21" customHeight="1">
      <c r="A79" s="254" t="s">
        <v>285</v>
      </c>
      <c r="B79" s="354">
        <v>0.95089699999999999</v>
      </c>
      <c r="C79" s="113">
        <v>0.69453699999999996</v>
      </c>
      <c r="D79" s="113">
        <v>0.66573400000000005</v>
      </c>
      <c r="E79" s="1">
        <v>0.63670300000000002</v>
      </c>
      <c r="F79" s="1">
        <v>1.22593</v>
      </c>
      <c r="G79" s="1">
        <v>4.1700999999999997</v>
      </c>
      <c r="H79" s="45">
        <v>4.7213900000000004</v>
      </c>
      <c r="I79" s="45">
        <v>4.8908664000000002</v>
      </c>
      <c r="J79" s="57">
        <v>3.59667</v>
      </c>
      <c r="K79" s="45">
        <v>2.0718936000000001</v>
      </c>
      <c r="L79" s="45">
        <v>1.4344344</v>
      </c>
      <c r="M79" s="46">
        <v>1.0994508000000001</v>
      </c>
      <c r="N79" s="322">
        <f>SUM(B79:M79)</f>
        <v>26.158606199999998</v>
      </c>
    </row>
    <row r="80" spans="1:14" s="296" customFormat="1" ht="21" customHeight="1">
      <c r="A80" s="254" t="s">
        <v>286</v>
      </c>
      <c r="B80" s="354">
        <v>0</v>
      </c>
      <c r="C80" s="113">
        <v>1.3280999999999999E-2</v>
      </c>
      <c r="D80" s="113">
        <v>0.8977752</v>
      </c>
      <c r="E80" s="1">
        <v>1.2675448999999999</v>
      </c>
      <c r="F80" s="1">
        <v>1.3542631000000001</v>
      </c>
      <c r="G80" s="1">
        <v>0.54195099999999996</v>
      </c>
      <c r="H80" s="45">
        <v>0.35723769999999999</v>
      </c>
      <c r="I80" s="45">
        <v>0.26767440000000003</v>
      </c>
      <c r="J80" s="57">
        <v>0.86607109999999998</v>
      </c>
      <c r="K80" s="45">
        <v>0.87486839999999999</v>
      </c>
      <c r="L80" s="45">
        <v>1.1168513999999998</v>
      </c>
      <c r="M80" s="46">
        <v>0.75936419999999993</v>
      </c>
      <c r="N80" s="322">
        <f>SUM(B80:M80)</f>
        <v>8.316882399999999</v>
      </c>
    </row>
    <row r="81" spans="1:14" s="296" customFormat="1" ht="21" customHeight="1" thickBot="1">
      <c r="A81" s="254" t="s">
        <v>287</v>
      </c>
      <c r="B81" s="368"/>
      <c r="C81" s="163"/>
      <c r="D81" s="163"/>
      <c r="E81" s="69"/>
      <c r="F81" s="69"/>
      <c r="G81" s="69"/>
      <c r="H81" s="70"/>
      <c r="I81" s="70"/>
      <c r="J81" s="71"/>
      <c r="K81" s="70"/>
      <c r="L81" s="70"/>
      <c r="M81" s="72">
        <v>4.5775900000000001E-2</v>
      </c>
      <c r="N81" s="322">
        <f>SUM(B81:M81)</f>
        <v>4.5775900000000001E-2</v>
      </c>
    </row>
    <row r="82" spans="1:14" s="296" customFormat="1" ht="21" customHeight="1" thickBot="1">
      <c r="A82" s="217" t="s">
        <v>52</v>
      </c>
      <c r="B82" s="6">
        <f t="shared" ref="B82:L82" si="12">SUM(B83:B86)</f>
        <v>166.06924800000002</v>
      </c>
      <c r="C82" s="6">
        <f t="shared" si="12"/>
        <v>63.137515</v>
      </c>
      <c r="D82" s="6">
        <f t="shared" si="12"/>
        <v>75.646680000000003</v>
      </c>
      <c r="E82" s="6">
        <f t="shared" si="12"/>
        <v>42.121976600000004</v>
      </c>
      <c r="F82" s="6">
        <f t="shared" si="12"/>
        <v>0.92110999999999998</v>
      </c>
      <c r="G82" s="92">
        <f t="shared" si="12"/>
        <v>1.605415</v>
      </c>
      <c r="H82" s="92">
        <f t="shared" si="12"/>
        <v>1.33429</v>
      </c>
      <c r="I82" s="92">
        <f t="shared" si="12"/>
        <v>38.565779300000003</v>
      </c>
      <c r="J82" s="92">
        <f t="shared" si="12"/>
        <v>45.416199799999994</v>
      </c>
      <c r="K82" s="92">
        <f t="shared" si="12"/>
        <v>58.084989899999997</v>
      </c>
      <c r="L82" s="92">
        <f t="shared" si="12"/>
        <v>83.446195000000003</v>
      </c>
      <c r="M82" s="92">
        <f>SUM(M83:M86)</f>
        <v>122.877</v>
      </c>
      <c r="N82" s="327">
        <f t="shared" si="3"/>
        <v>699.22639860000004</v>
      </c>
    </row>
    <row r="83" spans="1:14" s="297" customFormat="1" ht="21" customHeight="1">
      <c r="A83" s="153" t="s">
        <v>53</v>
      </c>
      <c r="B83" s="154">
        <v>114.82451500000001</v>
      </c>
      <c r="C83" s="107">
        <v>63.137515</v>
      </c>
      <c r="D83" s="107">
        <v>61.347769999999997</v>
      </c>
      <c r="E83" s="42">
        <v>5.9724649999999997</v>
      </c>
      <c r="F83" s="60">
        <v>0.92110999999999998</v>
      </c>
      <c r="G83" s="42">
        <v>1.605415</v>
      </c>
      <c r="H83" s="43">
        <v>1.33429</v>
      </c>
      <c r="I83" s="43">
        <v>15.364694999999999</v>
      </c>
      <c r="J83" s="56"/>
      <c r="K83" s="43">
        <v>40.17004</v>
      </c>
      <c r="L83" s="43">
        <v>83.446195000000003</v>
      </c>
      <c r="M83" s="50">
        <v>122.877</v>
      </c>
      <c r="N83" s="332">
        <f t="shared" si="3"/>
        <v>511.00101000000001</v>
      </c>
    </row>
    <row r="84" spans="1:14" s="297" customFormat="1" ht="21" customHeight="1">
      <c r="A84" s="159" t="s">
        <v>55</v>
      </c>
      <c r="B84" s="158">
        <v>51.244732999999997</v>
      </c>
      <c r="C84" s="360">
        <v>0</v>
      </c>
      <c r="D84" s="113">
        <v>14.298909999999999</v>
      </c>
      <c r="E84" s="42">
        <v>36.149511600000004</v>
      </c>
      <c r="F84" s="369"/>
      <c r="G84" s="1"/>
      <c r="H84" s="45"/>
      <c r="I84" s="45"/>
      <c r="J84" s="56"/>
      <c r="K84" s="45"/>
      <c r="L84" s="45"/>
      <c r="M84" s="51"/>
      <c r="N84" s="333">
        <f t="shared" si="3"/>
        <v>101.69315460000001</v>
      </c>
    </row>
    <row r="85" spans="1:14" s="297" customFormat="1" ht="21" customHeight="1">
      <c r="A85" s="110" t="s">
        <v>56</v>
      </c>
      <c r="B85" s="339"/>
      <c r="C85" s="340"/>
      <c r="D85" s="340"/>
      <c r="E85" s="1"/>
      <c r="F85" s="1"/>
      <c r="G85" s="1"/>
      <c r="H85" s="45"/>
      <c r="I85" s="45">
        <v>23.201084300000002</v>
      </c>
      <c r="J85" s="56">
        <v>45.416199799999994</v>
      </c>
      <c r="K85" s="45">
        <v>17.9149499</v>
      </c>
      <c r="L85" s="45"/>
      <c r="M85" s="51"/>
      <c r="N85" s="333">
        <f>SUM(B85:M85)</f>
        <v>86.532233999999988</v>
      </c>
    </row>
    <row r="86" spans="1:14" s="297" customFormat="1" ht="21" customHeight="1" thickBot="1">
      <c r="A86" s="292" t="s">
        <v>54</v>
      </c>
      <c r="B86" s="62"/>
      <c r="C86" s="49"/>
      <c r="D86" s="49"/>
      <c r="E86" s="49">
        <v>0</v>
      </c>
      <c r="F86" s="49"/>
      <c r="G86" s="49"/>
      <c r="H86" s="52"/>
      <c r="I86" s="52"/>
      <c r="J86" s="63"/>
      <c r="K86" s="52"/>
      <c r="L86" s="52"/>
      <c r="M86" s="53"/>
      <c r="N86" s="334">
        <f>SUM(B86:M86)</f>
        <v>0</v>
      </c>
    </row>
    <row r="87" spans="1:14" s="296" customFormat="1" ht="33" customHeight="1" thickBot="1">
      <c r="A87" s="269" t="s">
        <v>57</v>
      </c>
      <c r="B87" s="370"/>
      <c r="C87" s="371"/>
      <c r="D87" s="371"/>
      <c r="E87" s="371"/>
      <c r="F87" s="371"/>
      <c r="G87" s="371"/>
      <c r="H87" s="371"/>
      <c r="I87" s="371"/>
      <c r="J87" s="372"/>
      <c r="K87" s="371"/>
      <c r="L87" s="371"/>
      <c r="M87" s="373">
        <f>SUM(M88:M90)</f>
        <v>0</v>
      </c>
      <c r="N87" s="347">
        <f t="shared" ref="N87:N90" si="13">SUM(B87:M87)</f>
        <v>0</v>
      </c>
    </row>
    <row r="88" spans="1:14" s="297" customFormat="1" ht="21" customHeight="1">
      <c r="A88" s="153" t="s">
        <v>53</v>
      </c>
      <c r="B88" s="77"/>
      <c r="C88" s="4"/>
      <c r="D88" s="4"/>
      <c r="E88" s="4"/>
      <c r="F88" s="4"/>
      <c r="G88" s="4"/>
      <c r="H88" s="54"/>
      <c r="I88" s="54"/>
      <c r="J88" s="65"/>
      <c r="K88" s="54"/>
      <c r="L88" s="54"/>
      <c r="M88" s="55"/>
      <c r="N88" s="341">
        <f t="shared" si="13"/>
        <v>0</v>
      </c>
    </row>
    <row r="89" spans="1:14" s="297" customFormat="1" ht="21" customHeight="1">
      <c r="A89" s="159" t="s">
        <v>55</v>
      </c>
      <c r="B89" s="78"/>
      <c r="C89" s="76"/>
      <c r="D89" s="76"/>
      <c r="E89" s="76"/>
      <c r="F89" s="76"/>
      <c r="G89" s="76"/>
      <c r="H89" s="79"/>
      <c r="I89" s="79"/>
      <c r="J89" s="63"/>
      <c r="K89" s="79"/>
      <c r="L89" s="79"/>
      <c r="M89" s="80"/>
      <c r="N89" s="333"/>
    </row>
    <row r="90" spans="1:14" s="297" customFormat="1" ht="21" customHeight="1" thickBot="1">
      <c r="A90" s="273" t="s">
        <v>56</v>
      </c>
      <c r="B90" s="342"/>
      <c r="C90" s="69"/>
      <c r="D90" s="69"/>
      <c r="E90" s="69"/>
      <c r="F90" s="69"/>
      <c r="G90" s="69"/>
      <c r="H90" s="70"/>
      <c r="I90" s="70"/>
      <c r="J90" s="71"/>
      <c r="K90" s="70"/>
      <c r="L90" s="70"/>
      <c r="M90" s="343"/>
      <c r="N90" s="344">
        <f t="shared" si="13"/>
        <v>0</v>
      </c>
    </row>
    <row r="91" spans="1:14" s="296" customFormat="1" ht="21" customHeight="1" thickBot="1">
      <c r="A91" s="276" t="s">
        <v>2</v>
      </c>
      <c r="B91" s="73">
        <v>1051.4364158999999</v>
      </c>
      <c r="C91" s="73">
        <v>910.37806790000002</v>
      </c>
      <c r="D91" s="73">
        <v>1008.1266865</v>
      </c>
      <c r="E91" s="73">
        <v>948.28255630000001</v>
      </c>
      <c r="F91" s="73">
        <v>997.35341869999979</v>
      </c>
      <c r="G91" s="73">
        <v>1009.1645375000002</v>
      </c>
      <c r="H91" s="374">
        <v>1044.3039232000001</v>
      </c>
      <c r="I91" s="374">
        <v>901.16314020000004</v>
      </c>
      <c r="J91" s="374">
        <v>821.25448720000009</v>
      </c>
      <c r="K91" s="374">
        <v>850.61040129999992</v>
      </c>
      <c r="L91" s="374">
        <v>930.54277840000009</v>
      </c>
      <c r="M91" s="374">
        <v>1059.2027866999999</v>
      </c>
      <c r="N91" s="345">
        <v>11531.8191998</v>
      </c>
    </row>
    <row r="92" spans="1:14" s="296" customFormat="1" ht="21" customHeight="1" thickBot="1">
      <c r="A92" s="166" t="s">
        <v>58</v>
      </c>
      <c r="B92" s="5">
        <v>25.476954700000046</v>
      </c>
      <c r="C92" s="2">
        <v>27.194481499999998</v>
      </c>
      <c r="D92" s="2">
        <v>28.437374400000177</v>
      </c>
      <c r="E92" s="169">
        <v>18.499851799999835</v>
      </c>
      <c r="F92" s="169">
        <v>13.3971149</v>
      </c>
      <c r="G92" s="284">
        <v>11.7622008</v>
      </c>
      <c r="H92" s="2">
        <v>12.874433100000076</v>
      </c>
      <c r="I92" s="2">
        <v>16.142124500000023</v>
      </c>
      <c r="J92" s="2">
        <v>20.959229600000135</v>
      </c>
      <c r="K92" s="2">
        <v>21.914971199999904</v>
      </c>
      <c r="L92" s="2">
        <v>20.955433900000298</v>
      </c>
      <c r="M92" s="3">
        <v>22.388909100000067</v>
      </c>
      <c r="N92" s="345">
        <f>SUM(B92:M92)</f>
        <v>240.00307950000055</v>
      </c>
    </row>
    <row r="93" spans="1:14" s="296" customFormat="1" ht="24.75" customHeight="1" thickBot="1">
      <c r="A93" s="171" t="s">
        <v>3</v>
      </c>
      <c r="B93" s="381">
        <v>1025.8627965999999</v>
      </c>
      <c r="C93" s="381">
        <v>883.18358649999993</v>
      </c>
      <c r="D93" s="381">
        <v>979.69047309999985</v>
      </c>
      <c r="E93" s="381">
        <v>929.78666450000014</v>
      </c>
      <c r="F93" s="381">
        <v>983.95630380000011</v>
      </c>
      <c r="G93" s="381">
        <v>997.40233670000009</v>
      </c>
      <c r="H93" s="381">
        <v>1031.4293011</v>
      </c>
      <c r="I93" s="381">
        <v>885.02681719999998</v>
      </c>
      <c r="J93" s="381">
        <v>800.2952575999999</v>
      </c>
      <c r="K93" s="381">
        <v>828.69543010000007</v>
      </c>
      <c r="L93" s="381">
        <v>909.58734449999986</v>
      </c>
      <c r="M93" s="385">
        <v>1036.8138775999998</v>
      </c>
      <c r="N93" s="386">
        <v>11291.7301893</v>
      </c>
    </row>
    <row r="94" spans="1:14" s="297" customFormat="1" ht="33" customHeight="1" thickBot="1"/>
    <row r="95" spans="1:14" s="296" customFormat="1" ht="21" customHeight="1" thickBot="1">
      <c r="A95" s="122" t="s">
        <v>13</v>
      </c>
      <c r="B95" s="6">
        <f t="shared" ref="B95:M95" si="14">B96+B101+B108</f>
        <v>1005.8338510999999</v>
      </c>
      <c r="C95" s="6">
        <f t="shared" si="14"/>
        <v>865.33277689999989</v>
      </c>
      <c r="D95" s="6">
        <f t="shared" si="14"/>
        <v>932.12416440000004</v>
      </c>
      <c r="E95" s="6">
        <f t="shared" si="14"/>
        <v>867.1710320000002</v>
      </c>
      <c r="F95" s="92">
        <f t="shared" si="14"/>
        <v>816.35548359999996</v>
      </c>
      <c r="G95" s="92">
        <f t="shared" si="14"/>
        <v>788.67151680000006</v>
      </c>
      <c r="H95" s="92">
        <f t="shared" si="14"/>
        <v>840.32627839999986</v>
      </c>
      <c r="I95" s="92">
        <f t="shared" si="14"/>
        <v>840.06000539999991</v>
      </c>
      <c r="J95" s="92">
        <f t="shared" si="14"/>
        <v>758.78200749999974</v>
      </c>
      <c r="K95" s="92">
        <f t="shared" si="14"/>
        <v>780.67607470000007</v>
      </c>
      <c r="L95" s="92">
        <f t="shared" si="14"/>
        <v>869.0907995</v>
      </c>
      <c r="M95" s="95">
        <f t="shared" si="14"/>
        <v>1017.3532904999998</v>
      </c>
      <c r="N95" s="327">
        <f>SUM(B95:M95)</f>
        <v>10381.777280799999</v>
      </c>
    </row>
    <row r="96" spans="1:14" s="296" customFormat="1" ht="21" customHeight="1" thickBot="1">
      <c r="A96" s="217" t="s">
        <v>213</v>
      </c>
      <c r="B96" s="194">
        <f t="shared" ref="B96:M96" si="15">SUM(B97:B100)</f>
        <v>883.84618189999992</v>
      </c>
      <c r="C96" s="194">
        <f t="shared" si="15"/>
        <v>758.66545369999994</v>
      </c>
      <c r="D96" s="194">
        <f t="shared" si="15"/>
        <v>807.20041170000002</v>
      </c>
      <c r="E96" s="194">
        <f t="shared" si="15"/>
        <v>739.99205440000014</v>
      </c>
      <c r="F96" s="197">
        <f t="shared" si="15"/>
        <v>680.30970920000004</v>
      </c>
      <c r="G96" s="197">
        <f t="shared" si="15"/>
        <v>670.22217990000001</v>
      </c>
      <c r="H96" s="197">
        <f t="shared" si="15"/>
        <v>739.60573729999987</v>
      </c>
      <c r="I96" s="197">
        <f t="shared" si="15"/>
        <v>763.56517929999995</v>
      </c>
      <c r="J96" s="197">
        <f t="shared" si="15"/>
        <v>683.2349059999998</v>
      </c>
      <c r="K96" s="197">
        <f t="shared" si="15"/>
        <v>703.26569030000007</v>
      </c>
      <c r="L96" s="197">
        <f t="shared" si="15"/>
        <v>783.45651650000002</v>
      </c>
      <c r="M96" s="203">
        <f t="shared" si="15"/>
        <v>930.07919939999988</v>
      </c>
      <c r="N96" s="347">
        <f t="shared" ref="N96:N118" si="16">SUM(B96:M96)</f>
        <v>9143.443219599998</v>
      </c>
    </row>
    <row r="97" spans="1:14" s="297" customFormat="1" ht="21" customHeight="1">
      <c r="A97" s="126" t="s">
        <v>59</v>
      </c>
      <c r="B97" s="375">
        <v>218.97915800000001</v>
      </c>
      <c r="C97" s="155">
        <v>181.635504</v>
      </c>
      <c r="D97" s="155">
        <v>190.82995199999999</v>
      </c>
      <c r="E97" s="155">
        <v>172.149126</v>
      </c>
      <c r="F97" s="60">
        <v>121.60085599999999</v>
      </c>
      <c r="G97" s="60">
        <v>87.61842</v>
      </c>
      <c r="H97" s="60">
        <v>100.584182</v>
      </c>
      <c r="I97" s="60">
        <v>104.58280999999999</v>
      </c>
      <c r="J97" s="60">
        <v>94.096632</v>
      </c>
      <c r="K97" s="60">
        <v>114.862392</v>
      </c>
      <c r="L97" s="60">
        <v>177.77415400000001</v>
      </c>
      <c r="M97" s="50">
        <v>232.46053000000001</v>
      </c>
      <c r="N97" s="332">
        <f t="shared" si="16"/>
        <v>1797.173716</v>
      </c>
    </row>
    <row r="98" spans="1:14" s="297" customFormat="1" ht="21" customHeight="1">
      <c r="A98" s="110" t="s">
        <v>60</v>
      </c>
      <c r="B98" s="376">
        <v>235.0165767</v>
      </c>
      <c r="C98" s="149">
        <v>207.03246240000001</v>
      </c>
      <c r="D98" s="149">
        <v>215.5592498</v>
      </c>
      <c r="E98" s="58">
        <v>186.99518800000001</v>
      </c>
      <c r="F98" s="58">
        <v>175.51653869999998</v>
      </c>
      <c r="G98" s="58">
        <v>186.36441719999999</v>
      </c>
      <c r="H98" s="58">
        <v>195.30389119999998</v>
      </c>
      <c r="I98" s="58">
        <v>196.36348649999999</v>
      </c>
      <c r="J98" s="58">
        <v>182.0236098999998</v>
      </c>
      <c r="K98" s="58">
        <v>185.18175840000001</v>
      </c>
      <c r="L98" s="58">
        <v>207.8174578</v>
      </c>
      <c r="M98" s="51">
        <v>246.17913919999998</v>
      </c>
      <c r="N98" s="333">
        <f t="shared" si="16"/>
        <v>2419.3537757999998</v>
      </c>
    </row>
    <row r="99" spans="1:14" s="297" customFormat="1" ht="21" customHeight="1">
      <c r="A99" s="298" t="s">
        <v>307</v>
      </c>
      <c r="B99" s="376">
        <v>29.9125181</v>
      </c>
      <c r="C99" s="149">
        <v>25.6518181</v>
      </c>
      <c r="D99" s="149">
        <v>27.479823499999998</v>
      </c>
      <c r="E99" s="58">
        <v>25.847948500000001</v>
      </c>
      <c r="F99" s="58">
        <v>24.910641200000001</v>
      </c>
      <c r="G99" s="58">
        <v>26.526741600000001</v>
      </c>
      <c r="H99" s="49">
        <v>29.9564871</v>
      </c>
      <c r="I99" s="58">
        <v>30.036195600000003</v>
      </c>
      <c r="J99" s="49">
        <v>27.183046300000001</v>
      </c>
      <c r="K99" s="58">
        <v>28.547614800000002</v>
      </c>
      <c r="L99" s="58">
        <v>28.786331000000001</v>
      </c>
      <c r="M99" s="51">
        <v>31.591587399999998</v>
      </c>
      <c r="N99" s="333">
        <f>SUM(B99:M99)</f>
        <v>336.43075320000003</v>
      </c>
    </row>
    <row r="100" spans="1:14" s="297" customFormat="1" ht="21" customHeight="1" thickBot="1">
      <c r="A100" s="128" t="s">
        <v>61</v>
      </c>
      <c r="B100" s="377">
        <v>399.93792909999996</v>
      </c>
      <c r="C100" s="377">
        <v>344.34566919999997</v>
      </c>
      <c r="D100" s="58">
        <v>373.33138639999999</v>
      </c>
      <c r="E100" s="58">
        <v>354.99979190000005</v>
      </c>
      <c r="F100" s="58">
        <v>358.28167330000002</v>
      </c>
      <c r="G100" s="58">
        <v>369.71260110000003</v>
      </c>
      <c r="H100" s="58">
        <v>413.76117699999992</v>
      </c>
      <c r="I100" s="58">
        <v>432.58268720000001</v>
      </c>
      <c r="J100" s="58">
        <v>379.93161780000003</v>
      </c>
      <c r="K100" s="49">
        <v>374.67392510000002</v>
      </c>
      <c r="L100" s="378">
        <v>369.07857369999999</v>
      </c>
      <c r="M100" s="53">
        <v>419.8479428</v>
      </c>
      <c r="N100" s="334">
        <f t="shared" ref="N100" si="17">SUM(B100:M100)</f>
        <v>4590.4849745999991</v>
      </c>
    </row>
    <row r="101" spans="1:14" s="296" customFormat="1" ht="21" customHeight="1" thickBot="1">
      <c r="A101" s="217" t="s">
        <v>62</v>
      </c>
      <c r="B101" s="335">
        <f t="shared" ref="B101:M101" si="18">SUM(B102:B107)</f>
        <v>120.75368629999998</v>
      </c>
      <c r="C101" s="335">
        <f t="shared" si="18"/>
        <v>105.82898870000001</v>
      </c>
      <c r="D101" s="335">
        <f t="shared" si="18"/>
        <v>123.91852970000001</v>
      </c>
      <c r="E101" s="335">
        <f t="shared" si="18"/>
        <v>125.8144958</v>
      </c>
      <c r="F101" s="335">
        <f t="shared" si="18"/>
        <v>134.54596320000002</v>
      </c>
      <c r="G101" s="335">
        <f t="shared" si="18"/>
        <v>117.2355158</v>
      </c>
      <c r="H101" s="335">
        <f t="shared" si="18"/>
        <v>99.448585400000013</v>
      </c>
      <c r="I101" s="335">
        <f t="shared" si="18"/>
        <v>74.997101600000008</v>
      </c>
      <c r="J101" s="335">
        <f t="shared" si="18"/>
        <v>73.120860399999998</v>
      </c>
      <c r="K101" s="335">
        <f t="shared" si="18"/>
        <v>76.151323199999993</v>
      </c>
      <c r="L101" s="335">
        <f t="shared" si="18"/>
        <v>84.393697299999985</v>
      </c>
      <c r="M101" s="382">
        <f t="shared" si="18"/>
        <v>85.476462700000013</v>
      </c>
      <c r="N101" s="347">
        <f>SUM(B101:M101)</f>
        <v>1221.6852100999999</v>
      </c>
    </row>
    <row r="102" spans="1:14" s="297" customFormat="1" ht="21" customHeight="1">
      <c r="A102" s="222" t="s">
        <v>15</v>
      </c>
      <c r="B102" s="42">
        <v>93.931796800000001</v>
      </c>
      <c r="C102" s="42">
        <v>81.874020700000003</v>
      </c>
      <c r="D102" s="42">
        <v>97.702938900000007</v>
      </c>
      <c r="E102" s="42">
        <v>98.889347200000003</v>
      </c>
      <c r="F102" s="42">
        <v>105.92611059999999</v>
      </c>
      <c r="G102" s="42">
        <v>88.571747799999997</v>
      </c>
      <c r="H102" s="42">
        <v>69.693346300000002</v>
      </c>
      <c r="I102" s="42">
        <v>45.289860600000004</v>
      </c>
      <c r="J102" s="42">
        <v>45.174152499999998</v>
      </c>
      <c r="K102" s="42">
        <v>49.4522513</v>
      </c>
      <c r="L102" s="42">
        <v>58.670837899999995</v>
      </c>
      <c r="M102" s="74">
        <v>58.467395100000005</v>
      </c>
      <c r="N102" s="332">
        <f t="shared" si="16"/>
        <v>893.64380570000014</v>
      </c>
    </row>
    <row r="103" spans="1:14" s="297" customFormat="1" ht="21" customHeight="1">
      <c r="A103" s="298" t="s">
        <v>309</v>
      </c>
      <c r="B103" s="61">
        <v>1.1557839999999999</v>
      </c>
      <c r="C103" s="1">
        <v>1.072146</v>
      </c>
      <c r="D103" s="1">
        <v>1.092708</v>
      </c>
      <c r="E103" s="1">
        <v>0.929643</v>
      </c>
      <c r="F103" s="1">
        <v>0.92669299999999999</v>
      </c>
      <c r="G103" s="1">
        <v>0.80338200000000004</v>
      </c>
      <c r="H103" s="1">
        <v>0.80891400000000002</v>
      </c>
      <c r="I103" s="1">
        <v>0.91684100000000002</v>
      </c>
      <c r="J103" s="1">
        <v>0.78810500000000006</v>
      </c>
      <c r="K103" s="1">
        <v>0.81833199999999995</v>
      </c>
      <c r="L103" s="1">
        <v>1.058273</v>
      </c>
      <c r="M103" s="7">
        <v>1.3135870000000001</v>
      </c>
      <c r="N103" s="333">
        <f>SUM(B103:M103)</f>
        <v>11.684407999999999</v>
      </c>
    </row>
    <row r="104" spans="1:14" s="297" customFormat="1" ht="21" customHeight="1">
      <c r="A104" s="174" t="s">
        <v>16</v>
      </c>
      <c r="B104" s="61">
        <v>22.2075982</v>
      </c>
      <c r="C104" s="1">
        <v>19.965325399999998</v>
      </c>
      <c r="D104" s="1">
        <v>21.7877033</v>
      </c>
      <c r="E104" s="1">
        <v>22.019021600000002</v>
      </c>
      <c r="F104" s="1">
        <v>23.927000700000001</v>
      </c>
      <c r="G104" s="1">
        <v>22.958476699999999</v>
      </c>
      <c r="H104" s="1">
        <v>24.2909939</v>
      </c>
      <c r="I104" s="1">
        <v>24.6633791</v>
      </c>
      <c r="J104" s="1">
        <v>23.111661100000003</v>
      </c>
      <c r="K104" s="1">
        <v>22.558911200000001</v>
      </c>
      <c r="L104" s="1">
        <v>21.367926000000001</v>
      </c>
      <c r="M104" s="7">
        <v>22.278702299999999</v>
      </c>
      <c r="N104" s="333">
        <f t="shared" si="16"/>
        <v>271.13669950000002</v>
      </c>
    </row>
    <row r="105" spans="1:14" s="297" customFormat="1" ht="21" customHeight="1">
      <c r="A105" s="298" t="s">
        <v>316</v>
      </c>
      <c r="B105" s="61">
        <v>3.4585073</v>
      </c>
      <c r="C105" s="1">
        <v>2.9174966000000002</v>
      </c>
      <c r="D105" s="1">
        <v>3.2018045000000002</v>
      </c>
      <c r="E105" s="1">
        <v>3.0984215000000002</v>
      </c>
      <c r="F105" s="1">
        <v>3.2354088999999999</v>
      </c>
      <c r="G105" s="1">
        <v>3.3852842999999999</v>
      </c>
      <c r="H105" s="1">
        <v>3.8508937000000003</v>
      </c>
      <c r="I105" s="1">
        <v>3.8057083999999999</v>
      </c>
      <c r="J105" s="1">
        <v>3.6676292999999998</v>
      </c>
      <c r="K105" s="1">
        <v>3.3218287000000002</v>
      </c>
      <c r="L105" s="1">
        <v>3.2966603999999999</v>
      </c>
      <c r="M105" s="7">
        <v>3.4167782999999998</v>
      </c>
      <c r="N105" s="333">
        <f t="shared" si="16"/>
        <v>40.656421899999998</v>
      </c>
    </row>
    <row r="106" spans="1:14" s="297" customFormat="1" ht="21" customHeight="1">
      <c r="A106" s="300" t="s">
        <v>317</v>
      </c>
      <c r="B106" s="61"/>
      <c r="C106" s="49">
        <v>0</v>
      </c>
      <c r="D106" s="49">
        <v>0</v>
      </c>
      <c r="E106" s="49">
        <v>0</v>
      </c>
      <c r="F106" s="49">
        <v>0</v>
      </c>
      <c r="G106" s="49">
        <v>0</v>
      </c>
      <c r="H106" s="49">
        <v>0</v>
      </c>
      <c r="I106" s="49">
        <v>0</v>
      </c>
      <c r="J106" s="49">
        <v>0</v>
      </c>
      <c r="K106" s="49">
        <v>0</v>
      </c>
      <c r="L106" s="49"/>
      <c r="M106" s="75"/>
      <c r="N106" s="334">
        <f t="shared" si="16"/>
        <v>0</v>
      </c>
    </row>
    <row r="107" spans="1:14" s="297" customFormat="1" ht="21" customHeight="1" thickBot="1">
      <c r="A107" s="300" t="s">
        <v>318</v>
      </c>
      <c r="B107" s="48"/>
      <c r="C107" s="49"/>
      <c r="D107" s="49">
        <v>0.13337499999999999</v>
      </c>
      <c r="E107" s="49">
        <v>0.87806249999999997</v>
      </c>
      <c r="F107" s="49">
        <v>0.53075000000000006</v>
      </c>
      <c r="G107" s="49">
        <v>1.5166249999999999</v>
      </c>
      <c r="H107" s="49">
        <v>0.80443750000000003</v>
      </c>
      <c r="I107" s="49">
        <v>0.3213125</v>
      </c>
      <c r="J107" s="49">
        <v>0.3793125</v>
      </c>
      <c r="K107" s="49">
        <v>0</v>
      </c>
      <c r="L107" s="49"/>
      <c r="M107" s="75"/>
      <c r="N107" s="334">
        <f t="shared" si="16"/>
        <v>4.5638750000000003</v>
      </c>
    </row>
    <row r="108" spans="1:14" s="296" customFormat="1" ht="21" customHeight="1" thickBot="1">
      <c r="A108" s="217" t="s">
        <v>63</v>
      </c>
      <c r="B108" s="335">
        <v>1.2339829</v>
      </c>
      <c r="C108" s="325">
        <v>0.83833449999999998</v>
      </c>
      <c r="D108" s="325">
        <v>1.005223</v>
      </c>
      <c r="E108" s="325">
        <v>1.3644817999999999</v>
      </c>
      <c r="F108" s="325">
        <v>1.4998111999999999</v>
      </c>
      <c r="G108" s="325">
        <v>1.2138211000000001</v>
      </c>
      <c r="H108" s="325">
        <v>1.2719557000000001</v>
      </c>
      <c r="I108" s="325">
        <v>1.4977245000000001</v>
      </c>
      <c r="J108" s="325">
        <v>2.4262410999999995</v>
      </c>
      <c r="K108" s="325">
        <v>1.2590612000000001</v>
      </c>
      <c r="L108" s="325">
        <v>1.2405857</v>
      </c>
      <c r="M108" s="348">
        <v>1.7976284</v>
      </c>
      <c r="N108" s="347">
        <f t="shared" si="16"/>
        <v>16.648851099999998</v>
      </c>
    </row>
    <row r="109" spans="1:14" s="296" customFormat="1" ht="21" customHeight="1" thickBot="1">
      <c r="A109" s="217" t="s">
        <v>64</v>
      </c>
      <c r="B109" s="6">
        <f t="shared" ref="B109:L109" si="19">SUM(B110:B113)</f>
        <v>6.0899999999999999E-3</v>
      </c>
      <c r="C109" s="92">
        <f t="shared" si="19"/>
        <v>6.5609999999999996E-4</v>
      </c>
      <c r="D109" s="92">
        <f t="shared" si="19"/>
        <v>27.982690699999999</v>
      </c>
      <c r="E109" s="92">
        <f t="shared" si="19"/>
        <v>43.498295900000002</v>
      </c>
      <c r="F109" s="92">
        <f t="shared" si="19"/>
        <v>143.83592400000001</v>
      </c>
      <c r="G109" s="92">
        <f t="shared" si="19"/>
        <v>184.90946815184748</v>
      </c>
      <c r="H109" s="92">
        <f t="shared" si="19"/>
        <v>166.0499969</v>
      </c>
      <c r="I109" s="92">
        <f t="shared" si="19"/>
        <v>24.0172223</v>
      </c>
      <c r="J109" s="92">
        <f t="shared" si="19"/>
        <v>24.5102002</v>
      </c>
      <c r="K109" s="92">
        <f t="shared" si="19"/>
        <v>25.351219099999998</v>
      </c>
      <c r="L109" s="92">
        <f t="shared" si="19"/>
        <v>19.7716599</v>
      </c>
      <c r="M109" s="95">
        <f>SUM(M110:M113)</f>
        <v>0</v>
      </c>
      <c r="N109" s="349">
        <f t="shared" si="16"/>
        <v>659.93342325184744</v>
      </c>
    </row>
    <row r="110" spans="1:14" s="297" customFormat="1" ht="21" customHeight="1">
      <c r="A110" s="126" t="s">
        <v>65</v>
      </c>
      <c r="B110" s="154">
        <v>6.0899999999999999E-3</v>
      </c>
      <c r="C110" s="107"/>
      <c r="D110" s="107">
        <v>1.0150000000000001E-3</v>
      </c>
      <c r="E110" s="107">
        <v>8.4245E-2</v>
      </c>
      <c r="F110" s="107">
        <v>40.663944999999998</v>
      </c>
      <c r="G110" s="42">
        <v>65.504040000000003</v>
      </c>
      <c r="H110" s="43">
        <v>63.313670000000002</v>
      </c>
      <c r="I110" s="43">
        <v>2.0300000000000001E-3</v>
      </c>
      <c r="J110" s="43"/>
      <c r="K110" s="43"/>
      <c r="L110" s="43"/>
      <c r="M110" s="50"/>
      <c r="N110" s="332">
        <f t="shared" si="16"/>
        <v>169.57503499999999</v>
      </c>
    </row>
    <row r="111" spans="1:14" s="297" customFormat="1" ht="21" customHeight="1">
      <c r="A111" s="110" t="s">
        <v>66</v>
      </c>
      <c r="B111" s="158"/>
      <c r="C111" s="113">
        <v>6.5609999999999996E-4</v>
      </c>
      <c r="D111" s="113">
        <v>27.9816757</v>
      </c>
      <c r="E111" s="113">
        <v>43.399099999999997</v>
      </c>
      <c r="F111" s="113">
        <v>86.74460590000001</v>
      </c>
      <c r="G111" s="1">
        <v>86.509203151847473</v>
      </c>
      <c r="H111" s="45">
        <v>81.225477299999994</v>
      </c>
      <c r="I111" s="45">
        <v>24.002397899999998</v>
      </c>
      <c r="J111" s="45">
        <v>24.509126800000001</v>
      </c>
      <c r="K111" s="45">
        <v>25.348754499999998</v>
      </c>
      <c r="L111" s="45">
        <v>19.7716599</v>
      </c>
      <c r="M111" s="51"/>
      <c r="N111" s="333">
        <f t="shared" si="16"/>
        <v>419.49265725184739</v>
      </c>
    </row>
    <row r="112" spans="1:14" s="297" customFormat="1" ht="21" customHeight="1">
      <c r="A112" s="110" t="s">
        <v>67</v>
      </c>
      <c r="B112" s="158"/>
      <c r="C112" s="113"/>
      <c r="D112" s="113"/>
      <c r="E112" s="113">
        <v>1.49509E-2</v>
      </c>
      <c r="F112" s="113"/>
      <c r="G112" s="1"/>
      <c r="H112" s="45">
        <v>0</v>
      </c>
      <c r="I112" s="45"/>
      <c r="J112" s="45"/>
      <c r="K112" s="45"/>
      <c r="L112" s="45"/>
      <c r="M112" s="51"/>
      <c r="N112" s="333">
        <f t="shared" si="16"/>
        <v>1.49509E-2</v>
      </c>
    </row>
    <row r="113" spans="1:14" s="297" customFormat="1" ht="21" customHeight="1" thickBot="1">
      <c r="A113" s="128" t="s">
        <v>68</v>
      </c>
      <c r="B113" s="160"/>
      <c r="C113" s="120"/>
      <c r="D113" s="120"/>
      <c r="E113" s="120"/>
      <c r="F113" s="120">
        <v>16.427373100000001</v>
      </c>
      <c r="G113" s="49">
        <v>32.896225000000001</v>
      </c>
      <c r="H113" s="52">
        <v>21.5108496</v>
      </c>
      <c r="I113" s="52">
        <v>1.2794399999999999E-2</v>
      </c>
      <c r="J113" s="52">
        <v>1.0734000000000002E-3</v>
      </c>
      <c r="K113" s="52">
        <v>2.4646E-3</v>
      </c>
      <c r="L113" s="52"/>
      <c r="M113" s="53"/>
      <c r="N113" s="334">
        <f t="shared" si="16"/>
        <v>70.850780099999994</v>
      </c>
    </row>
    <row r="114" spans="1:14" s="296" customFormat="1" ht="33" customHeight="1" thickBot="1">
      <c r="A114" s="231" t="s">
        <v>69</v>
      </c>
      <c r="B114" s="212"/>
      <c r="C114" s="92"/>
      <c r="D114" s="92"/>
      <c r="E114" s="92"/>
      <c r="F114" s="92"/>
      <c r="G114" s="92"/>
      <c r="H114" s="92"/>
      <c r="I114" s="92"/>
      <c r="J114" s="92"/>
      <c r="K114" s="92"/>
      <c r="L114" s="92"/>
      <c r="M114" s="95">
        <f>M115</f>
        <v>0</v>
      </c>
      <c r="N114" s="347">
        <f t="shared" si="16"/>
        <v>0</v>
      </c>
    </row>
    <row r="115" spans="1:14" s="297" customFormat="1" ht="21" customHeight="1" thickBot="1">
      <c r="A115" s="110" t="s">
        <v>66</v>
      </c>
      <c r="B115" s="78"/>
      <c r="C115" s="76"/>
      <c r="D115" s="76"/>
      <c r="E115" s="76"/>
      <c r="F115" s="76"/>
      <c r="G115" s="76"/>
      <c r="H115" s="79"/>
      <c r="I115" s="79"/>
      <c r="J115" s="79"/>
      <c r="K115" s="79"/>
      <c r="L115" s="79"/>
      <c r="M115" s="80"/>
      <c r="N115" s="338">
        <f t="shared" si="16"/>
        <v>0</v>
      </c>
    </row>
    <row r="116" spans="1:14" s="297" customFormat="1" ht="21" customHeight="1" thickBot="1">
      <c r="A116" s="166" t="s">
        <v>208</v>
      </c>
      <c r="B116" s="5">
        <f t="shared" ref="B116:M116" si="20">B109+B95+B114</f>
        <v>1005.8399410999999</v>
      </c>
      <c r="C116" s="5">
        <f t="shared" si="20"/>
        <v>865.3334329999999</v>
      </c>
      <c r="D116" s="5">
        <f t="shared" si="20"/>
        <v>960.10685510000008</v>
      </c>
      <c r="E116" s="5">
        <f t="shared" si="20"/>
        <v>910.66932790000021</v>
      </c>
      <c r="F116" s="169">
        <f t="shared" si="20"/>
        <v>960.19140759999993</v>
      </c>
      <c r="G116" s="2">
        <f t="shared" si="20"/>
        <v>973.58098495184754</v>
      </c>
      <c r="H116" s="2">
        <f t="shared" si="20"/>
        <v>1006.3762752999999</v>
      </c>
      <c r="I116" s="2">
        <f t="shared" si="20"/>
        <v>864.07722769999987</v>
      </c>
      <c r="J116" s="2">
        <f t="shared" si="20"/>
        <v>783.29220769999972</v>
      </c>
      <c r="K116" s="2">
        <f t="shared" si="20"/>
        <v>806.02729380000005</v>
      </c>
      <c r="L116" s="2">
        <f t="shared" si="20"/>
        <v>888.86245940000003</v>
      </c>
      <c r="M116" s="3">
        <f t="shared" si="20"/>
        <v>1017.3532904999998</v>
      </c>
      <c r="N116" s="384">
        <f>SUM(B116:M116)</f>
        <v>11041.710704051846</v>
      </c>
    </row>
    <row r="117" spans="1:14" s="296" customFormat="1" ht="21" customHeight="1" thickBot="1">
      <c r="A117" s="166" t="s">
        <v>72</v>
      </c>
      <c r="B117" s="5">
        <v>20.022855499999991</v>
      </c>
      <c r="C117" s="5">
        <v>17.850153500000033</v>
      </c>
      <c r="D117" s="5">
        <v>19.583617999999774</v>
      </c>
      <c r="E117" s="5">
        <v>19.117336599999931</v>
      </c>
      <c r="F117" s="5">
        <v>23.76489620000018</v>
      </c>
      <c r="G117" s="5">
        <v>23.821351748152551</v>
      </c>
      <c r="H117" s="5">
        <v>25.053025800000114</v>
      </c>
      <c r="I117" s="5">
        <v>20.949589500000116</v>
      </c>
      <c r="J117" s="5">
        <v>17.003049900000178</v>
      </c>
      <c r="K117" s="5">
        <v>22.668136300000015</v>
      </c>
      <c r="L117" s="5">
        <v>20.724885099999824</v>
      </c>
      <c r="M117" s="383">
        <v>19.460587099999998</v>
      </c>
      <c r="N117" s="384">
        <f t="shared" ref="N117" si="21">N93-N116</f>
        <v>250.01948524815452</v>
      </c>
    </row>
    <row r="118" spans="1:14" s="296" customFormat="1" ht="33" customHeight="1" thickBot="1">
      <c r="A118" s="182" t="s">
        <v>73</v>
      </c>
      <c r="B118" s="214">
        <f>B117+B116</f>
        <v>1025.8627965999999</v>
      </c>
      <c r="C118" s="214">
        <f>C117+C116</f>
        <v>883.18358649999993</v>
      </c>
      <c r="D118" s="214">
        <f t="shared" ref="D118:L118" si="22">D117+D116</f>
        <v>979.69047309999985</v>
      </c>
      <c r="E118" s="214">
        <f t="shared" si="22"/>
        <v>929.78666450000014</v>
      </c>
      <c r="F118" s="215">
        <f t="shared" si="22"/>
        <v>983.95630380000011</v>
      </c>
      <c r="G118" s="215">
        <f t="shared" si="22"/>
        <v>997.40233670000009</v>
      </c>
      <c r="H118" s="215">
        <f t="shared" si="22"/>
        <v>1031.4293011</v>
      </c>
      <c r="I118" s="215">
        <f>I117+I116</f>
        <v>885.02681719999998</v>
      </c>
      <c r="J118" s="215">
        <f t="shared" si="22"/>
        <v>800.2952575999999</v>
      </c>
      <c r="K118" s="215">
        <f>K117+K116</f>
        <v>828.69543010000007</v>
      </c>
      <c r="L118" s="215">
        <f t="shared" si="22"/>
        <v>909.58734449999986</v>
      </c>
      <c r="M118" s="216">
        <f>M117+M116</f>
        <v>1036.8138775999998</v>
      </c>
      <c r="N118" s="386">
        <f t="shared" si="16"/>
        <v>11291.7301893</v>
      </c>
    </row>
    <row r="119" spans="1:14" ht="18.75" thickBot="1">
      <c r="A119" s="461" t="s">
        <v>209</v>
      </c>
      <c r="B119" s="189">
        <f>B4+B82-B109</f>
        <v>1051.4303258999998</v>
      </c>
      <c r="C119" s="190">
        <f t="shared" ref="C119:M119" si="23">C4+C82-C109</f>
        <v>910.3774118</v>
      </c>
      <c r="D119" s="190">
        <f t="shared" si="23"/>
        <v>980.14399579999997</v>
      </c>
      <c r="E119" s="190">
        <f t="shared" si="23"/>
        <v>904.78426039999999</v>
      </c>
      <c r="F119" s="190">
        <f t="shared" si="23"/>
        <v>853.51749469999982</v>
      </c>
      <c r="G119" s="190">
        <f t="shared" si="23"/>
        <v>824.25506934815269</v>
      </c>
      <c r="H119" s="190">
        <f t="shared" si="23"/>
        <v>878.2539263000001</v>
      </c>
      <c r="I119" s="190">
        <f t="shared" si="23"/>
        <v>877.14591790000009</v>
      </c>
      <c r="J119" s="190">
        <f t="shared" si="23"/>
        <v>796.7442870000001</v>
      </c>
      <c r="K119" s="190">
        <f t="shared" si="23"/>
        <v>825.25918219999994</v>
      </c>
      <c r="L119" s="190">
        <f t="shared" si="23"/>
        <v>910.77111850000006</v>
      </c>
      <c r="M119" s="191">
        <f t="shared" si="23"/>
        <v>1059.2027866999999</v>
      </c>
      <c r="N119" s="462">
        <f>SUM(B119:M119)</f>
        <v>10871.885776548153</v>
      </c>
    </row>
  </sheetData>
  <mergeCells count="2">
    <mergeCell ref="A1:N1"/>
    <mergeCell ref="M2:N2"/>
  </mergeCells>
  <printOptions horizontalCentered="1"/>
  <pageMargins left="0" right="0" top="0.15748031496063" bottom="0.35433070866141703" header="0.15748031496063" footer="0.15748031496063"/>
  <pageSetup paperSize="9" scale="55" fitToHeight="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V251"/>
  <sheetViews>
    <sheetView zoomScale="70" zoomScaleNormal="70" zoomScaleSheetLayoutView="80" workbookViewId="0">
      <pane xSplit="2" ySplit="5" topLeftCell="C213" activePane="bottomRight" state="frozen"/>
      <selection pane="topRight" activeCell="C1" sqref="C1"/>
      <selection pane="bottomLeft" activeCell="A6" sqref="A6"/>
      <selection pane="bottomRight" activeCell="B200" sqref="B200"/>
    </sheetView>
  </sheetViews>
  <sheetFormatPr defaultColWidth="9.28515625" defaultRowHeight="18.75"/>
  <cols>
    <col min="1" max="1" width="12.28515625" style="468" customWidth="1"/>
    <col min="2" max="2" width="85.28515625" style="500" bestFit="1" customWidth="1"/>
    <col min="3" max="3" width="17.28515625" style="468" customWidth="1"/>
    <col min="4" max="4" width="19.28515625" style="468" customWidth="1"/>
    <col min="5" max="5" width="18.5703125" style="468" bestFit="1" customWidth="1"/>
    <col min="6" max="6" width="18" style="468" bestFit="1" customWidth="1"/>
    <col min="7" max="7" width="17.28515625" style="468" bestFit="1" customWidth="1"/>
    <col min="8" max="8" width="18.7109375" style="468" bestFit="1" customWidth="1"/>
    <col min="9" max="9" width="15" style="468" bestFit="1" customWidth="1"/>
    <col min="10" max="10" width="17.28515625" style="468" bestFit="1" customWidth="1"/>
    <col min="11" max="11" width="16.5703125" style="468" customWidth="1"/>
    <col min="12" max="12" width="15.5703125" style="468" customWidth="1"/>
    <col min="13" max="13" width="16.7109375" style="468" customWidth="1"/>
    <col min="14" max="14" width="16" style="468" customWidth="1"/>
    <col min="15" max="15" width="18.7109375" style="623" bestFit="1" customWidth="1"/>
    <col min="16" max="16" width="11.28515625" style="468" bestFit="1" customWidth="1"/>
    <col min="17" max="17" width="22.5703125" style="468" bestFit="1" customWidth="1"/>
    <col min="18" max="16384" width="9.28515625" style="468"/>
  </cols>
  <sheetData>
    <row r="1" spans="1:22" ht="41.25" customHeight="1">
      <c r="B1" s="783" t="s">
        <v>737</v>
      </c>
      <c r="C1" s="783"/>
      <c r="D1" s="783"/>
      <c r="E1" s="783"/>
      <c r="F1" s="783"/>
      <c r="G1" s="783"/>
      <c r="H1" s="783"/>
      <c r="I1" s="783"/>
      <c r="J1" s="783"/>
      <c r="K1" s="783"/>
      <c r="L1" s="783"/>
      <c r="M1" s="783"/>
      <c r="N1" s="783"/>
      <c r="O1" s="783"/>
    </row>
    <row r="2" spans="1:22" s="469" customFormat="1" ht="28.5" customHeight="1" thickBot="1">
      <c r="B2" s="470"/>
      <c r="C2" s="471">
        <v>30</v>
      </c>
      <c r="D2" s="472"/>
      <c r="E2" s="471">
        <v>30</v>
      </c>
      <c r="F2" s="471"/>
      <c r="G2" s="471"/>
      <c r="H2" s="471"/>
      <c r="I2" s="473"/>
      <c r="J2" s="471"/>
      <c r="K2" s="471">
        <v>846301552.70000005</v>
      </c>
      <c r="L2" s="474">
        <f>J132+J129</f>
        <v>0.74386609999999997</v>
      </c>
      <c r="M2" s="471"/>
      <c r="N2" s="786" t="s">
        <v>29</v>
      </c>
      <c r="O2" s="786"/>
    </row>
    <row r="3" spans="1:22" s="481" customFormat="1" ht="28.5" customHeight="1" thickBot="1">
      <c r="A3" s="475"/>
      <c r="B3" s="476" t="s">
        <v>30</v>
      </c>
      <c r="C3" s="477" t="s">
        <v>4</v>
      </c>
      <c r="D3" s="478" t="s">
        <v>5</v>
      </c>
      <c r="E3" s="478" t="s">
        <v>6</v>
      </c>
      <c r="F3" s="478" t="s">
        <v>7</v>
      </c>
      <c r="G3" s="478" t="s">
        <v>8</v>
      </c>
      <c r="H3" s="478" t="s">
        <v>9</v>
      </c>
      <c r="I3" s="478" t="s">
        <v>10</v>
      </c>
      <c r="J3" s="478" t="s">
        <v>11</v>
      </c>
      <c r="K3" s="479" t="s">
        <v>31</v>
      </c>
      <c r="L3" s="479" t="s">
        <v>32</v>
      </c>
      <c r="M3" s="479" t="s">
        <v>33</v>
      </c>
      <c r="N3" s="478" t="s">
        <v>34</v>
      </c>
      <c r="O3" s="480" t="s">
        <v>12</v>
      </c>
    </row>
    <row r="4" spans="1:22" s="487" customFormat="1" ht="27" customHeight="1" thickBot="1">
      <c r="A4" s="482">
        <v>1</v>
      </c>
      <c r="B4" s="483" t="s">
        <v>320</v>
      </c>
      <c r="C4" s="484">
        <f>C5+C11+C13</f>
        <v>1174.9021997999998</v>
      </c>
      <c r="D4" s="485">
        <f>D5+D11+D13</f>
        <v>1021.9524425</v>
      </c>
      <c r="E4" s="485">
        <f t="shared" ref="E4:N4" si="0">E5+E11+E13</f>
        <v>1130.0571912999999</v>
      </c>
      <c r="F4" s="485">
        <f t="shared" si="0"/>
        <v>1085.4991638000001</v>
      </c>
      <c r="G4" s="485">
        <f t="shared" si="0"/>
        <v>1410.7673179000001</v>
      </c>
      <c r="H4" s="485">
        <f t="shared" si="0"/>
        <v>1511.2807809999999</v>
      </c>
      <c r="I4" s="485">
        <f t="shared" si="0"/>
        <v>1524.5568512</v>
      </c>
      <c r="J4" s="485">
        <f t="shared" si="0"/>
        <v>1372.5272892000003</v>
      </c>
      <c r="K4" s="485">
        <f t="shared" si="0"/>
        <v>1124.3333201</v>
      </c>
      <c r="L4" s="485">
        <f t="shared" si="0"/>
        <v>959.09230620000005</v>
      </c>
      <c r="M4" s="485">
        <f t="shared" si="0"/>
        <v>935.5924242000001</v>
      </c>
      <c r="N4" s="485">
        <f t="shared" si="0"/>
        <v>983.51842119999992</v>
      </c>
      <c r="O4" s="486">
        <f t="shared" ref="O4:O11" si="1">SUM(C4:N4)</f>
        <v>14234.079708400001</v>
      </c>
    </row>
    <row r="5" spans="1:22" s="487" customFormat="1" ht="27" customHeight="1" thickBot="1">
      <c r="A5" s="572">
        <v>1.1000000000000001</v>
      </c>
      <c r="B5" s="489" t="s">
        <v>321</v>
      </c>
      <c r="C5" s="490">
        <f t="shared" ref="C5:N5" si="2">SUM(C6:C10)</f>
        <v>427.76755199999991</v>
      </c>
      <c r="D5" s="491">
        <f t="shared" si="2"/>
        <v>341.97537790000001</v>
      </c>
      <c r="E5" s="491">
        <f t="shared" si="2"/>
        <v>395.17488129999998</v>
      </c>
      <c r="F5" s="491">
        <f t="shared" si="2"/>
        <v>73.963045800000003</v>
      </c>
      <c r="G5" s="491">
        <f t="shared" si="2"/>
        <v>0</v>
      </c>
      <c r="H5" s="491">
        <f t="shared" si="2"/>
        <v>0.234014</v>
      </c>
      <c r="I5" s="491">
        <f t="shared" si="2"/>
        <v>5.0598555999999997</v>
      </c>
      <c r="J5" s="491">
        <f t="shared" si="2"/>
        <v>221.9349952</v>
      </c>
      <c r="K5" s="491">
        <f t="shared" si="2"/>
        <v>348.94560300000001</v>
      </c>
      <c r="L5" s="491">
        <f t="shared" si="2"/>
        <v>267.5278816</v>
      </c>
      <c r="M5" s="491">
        <f t="shared" si="2"/>
        <v>316.15602150000001</v>
      </c>
      <c r="N5" s="491">
        <f t="shared" si="2"/>
        <v>413.45824889999994</v>
      </c>
      <c r="O5" s="492">
        <f t="shared" si="1"/>
        <v>2812.1974767999995</v>
      </c>
    </row>
    <row r="6" spans="1:22" s="500" customFormat="1" ht="27" customHeight="1">
      <c r="A6" s="493" t="s">
        <v>322</v>
      </c>
      <c r="B6" s="494" t="s">
        <v>323</v>
      </c>
      <c r="C6" s="495">
        <v>65.824740000000006</v>
      </c>
      <c r="D6" s="496">
        <v>50.753244000000002</v>
      </c>
      <c r="E6" s="496">
        <v>37.916159999999998</v>
      </c>
      <c r="F6" s="637"/>
      <c r="G6" s="637"/>
      <c r="H6" s="638"/>
      <c r="I6" s="497"/>
      <c r="J6" s="497">
        <v>5.5793160000000004</v>
      </c>
      <c r="K6" s="638">
        <v>0</v>
      </c>
      <c r="L6" s="497">
        <v>0</v>
      </c>
      <c r="M6" s="497">
        <v>2.2406640000000002</v>
      </c>
      <c r="N6" s="498">
        <v>21.903084</v>
      </c>
      <c r="O6" s="499">
        <f>SUM(C6:N6)</f>
        <v>184.21720800000003</v>
      </c>
    </row>
    <row r="7" spans="1:22" s="500" customFormat="1" ht="27" customHeight="1">
      <c r="A7" s="501" t="s">
        <v>324</v>
      </c>
      <c r="B7" s="502" t="s">
        <v>325</v>
      </c>
      <c r="C7" s="503">
        <v>25.920856799999999</v>
      </c>
      <c r="D7" s="504">
        <v>53.999532000000002</v>
      </c>
      <c r="E7" s="637">
        <v>33.796015200000006</v>
      </c>
      <c r="F7" s="637">
        <v>8.2543968000000003</v>
      </c>
      <c r="G7" s="639"/>
      <c r="H7" s="503"/>
      <c r="I7" s="503">
        <v>4.6680335999999993</v>
      </c>
      <c r="J7" s="497">
        <v>0</v>
      </c>
      <c r="K7" s="639">
        <v>3.1748687999999996</v>
      </c>
      <c r="L7" s="639">
        <v>0</v>
      </c>
      <c r="M7" s="503">
        <v>26.7999768</v>
      </c>
      <c r="N7" s="505">
        <v>63.246542399999996</v>
      </c>
      <c r="O7" s="506">
        <f t="shared" si="1"/>
        <v>219.8602224</v>
      </c>
    </row>
    <row r="8" spans="1:22" s="500" customFormat="1" ht="27" customHeight="1">
      <c r="A8" s="501" t="s">
        <v>326</v>
      </c>
      <c r="B8" s="502" t="s">
        <v>327</v>
      </c>
      <c r="C8" s="507">
        <v>8.8849699999999991</v>
      </c>
      <c r="D8" s="504">
        <v>5.790216</v>
      </c>
      <c r="E8" s="496">
        <v>0</v>
      </c>
      <c r="F8" s="496">
        <v>3.5091640000000002</v>
      </c>
      <c r="G8" s="504"/>
      <c r="H8" s="640"/>
      <c r="I8" s="641">
        <v>0.391822</v>
      </c>
      <c r="J8" s="638">
        <v>23.743411999999999</v>
      </c>
      <c r="K8" s="641">
        <v>21.230744000000001</v>
      </c>
      <c r="L8" s="508">
        <v>8.0431760000000008</v>
      </c>
      <c r="M8" s="508">
        <v>4.8308119999999999</v>
      </c>
      <c r="N8" s="509">
        <v>0.22539400000000001</v>
      </c>
      <c r="O8" s="506">
        <f t="shared" si="1"/>
        <v>76.649709999999999</v>
      </c>
    </row>
    <row r="9" spans="1:22" s="500" customFormat="1" ht="27" customHeight="1">
      <c r="A9" s="501" t="s">
        <v>328</v>
      </c>
      <c r="B9" s="510" t="s">
        <v>329</v>
      </c>
      <c r="C9" s="511">
        <v>156.63006759999999</v>
      </c>
      <c r="D9" s="504">
        <v>135.97366400000001</v>
      </c>
      <c r="E9" s="496">
        <v>159.79073740000001</v>
      </c>
      <c r="F9" s="637">
        <v>48.744562700000003</v>
      </c>
      <c r="G9" s="640"/>
      <c r="H9" s="640">
        <v>0.234014</v>
      </c>
      <c r="I9" s="642"/>
      <c r="J9" s="497">
        <v>53.5104884</v>
      </c>
      <c r="K9" s="504">
        <v>160.98598419999999</v>
      </c>
      <c r="L9" s="504">
        <v>137.01039349999999</v>
      </c>
      <c r="M9" s="504">
        <v>132.98440390000002</v>
      </c>
      <c r="N9" s="509">
        <v>159.05702780000001</v>
      </c>
      <c r="O9" s="506">
        <f t="shared" si="1"/>
        <v>1144.9213434999999</v>
      </c>
    </row>
    <row r="10" spans="1:22" s="500" customFormat="1" ht="27" customHeight="1" thickBot="1">
      <c r="A10" s="512" t="s">
        <v>330</v>
      </c>
      <c r="B10" s="513" t="s">
        <v>331</v>
      </c>
      <c r="C10" s="514">
        <v>170.50691759999998</v>
      </c>
      <c r="D10" s="515">
        <v>95.4587219</v>
      </c>
      <c r="E10" s="516">
        <v>163.67196869999998</v>
      </c>
      <c r="F10" s="516">
        <v>13.454922300000002</v>
      </c>
      <c r="G10" s="643"/>
      <c r="H10" s="643"/>
      <c r="I10" s="515"/>
      <c r="J10" s="517">
        <v>139.10177880000001</v>
      </c>
      <c r="K10" s="515">
        <v>163.55400599999999</v>
      </c>
      <c r="L10" s="515">
        <v>122.47431209999999</v>
      </c>
      <c r="M10" s="515">
        <v>149.3001648</v>
      </c>
      <c r="N10" s="518">
        <v>169.02620069999998</v>
      </c>
      <c r="O10" s="519">
        <f t="shared" si="1"/>
        <v>1186.5489928999998</v>
      </c>
    </row>
    <row r="11" spans="1:22" s="500" customFormat="1" ht="30.75" customHeight="1" thickBot="1">
      <c r="A11" s="572">
        <v>1.2</v>
      </c>
      <c r="B11" s="489" t="s">
        <v>332</v>
      </c>
      <c r="C11" s="490">
        <f>C12</f>
        <v>5.4030340999999993</v>
      </c>
      <c r="D11" s="490">
        <f>D12</f>
        <v>5.6689132000000004</v>
      </c>
      <c r="E11" s="490">
        <f t="shared" ref="E11:N11" si="3">E12</f>
        <v>8.3539367000000002</v>
      </c>
      <c r="F11" s="490">
        <f t="shared" si="3"/>
        <v>8.0145065999999989</v>
      </c>
      <c r="G11" s="490">
        <f t="shared" si="3"/>
        <v>6.5795730999999993</v>
      </c>
      <c r="H11" s="490">
        <f t="shared" si="3"/>
        <v>5.3387652999999995</v>
      </c>
      <c r="I11" s="490">
        <f t="shared" si="3"/>
        <v>5.2359352999999995</v>
      </c>
      <c r="J11" s="490">
        <f t="shared" si="3"/>
        <v>7.0779119000000001</v>
      </c>
      <c r="K11" s="490">
        <f t="shared" si="3"/>
        <v>8.5686999999999998</v>
      </c>
      <c r="L11" s="490">
        <f t="shared" si="3"/>
        <v>6.02644</v>
      </c>
      <c r="M11" s="490">
        <f t="shared" si="3"/>
        <v>5.9821999999999997</v>
      </c>
      <c r="N11" s="490">
        <f t="shared" si="3"/>
        <v>5.3082399999999996</v>
      </c>
      <c r="O11" s="492">
        <f t="shared" si="1"/>
        <v>77.558156199999999</v>
      </c>
    </row>
    <row r="12" spans="1:22" s="526" customFormat="1" ht="29.25" customHeight="1" thickBot="1">
      <c r="A12" s="520" t="s">
        <v>333</v>
      </c>
      <c r="B12" s="521" t="s">
        <v>334</v>
      </c>
      <c r="C12" s="522">
        <v>5.4030340999999993</v>
      </c>
      <c r="D12" s="523">
        <v>5.6689132000000004</v>
      </c>
      <c r="E12" s="524">
        <v>8.3539367000000002</v>
      </c>
      <c r="F12" s="524">
        <v>8.0145065999999989</v>
      </c>
      <c r="G12" s="523">
        <v>6.5795730999999993</v>
      </c>
      <c r="H12" s="523">
        <v>5.3387652999999995</v>
      </c>
      <c r="I12" s="523">
        <v>5.2359352999999995</v>
      </c>
      <c r="J12" s="523">
        <v>7.0779119000000001</v>
      </c>
      <c r="K12" s="523">
        <v>8.5686999999999998</v>
      </c>
      <c r="L12" s="523">
        <v>6.02644</v>
      </c>
      <c r="M12" s="523">
        <v>5.9821999999999997</v>
      </c>
      <c r="N12" s="525">
        <v>5.3082399999999996</v>
      </c>
      <c r="O12" s="499">
        <f t="shared" ref="O12:O76" si="4">SUM(C12:N12)</f>
        <v>77.558156199999999</v>
      </c>
      <c r="P12" s="500"/>
      <c r="Q12" s="500"/>
      <c r="R12" s="500"/>
      <c r="S12" s="500"/>
      <c r="T12" s="500"/>
      <c r="U12" s="500"/>
      <c r="V12" s="500"/>
    </row>
    <row r="13" spans="1:22" s="487" customFormat="1" ht="32.25" customHeight="1" thickBot="1">
      <c r="A13" s="475">
        <v>1.3</v>
      </c>
      <c r="B13" s="489" t="s">
        <v>335</v>
      </c>
      <c r="C13" s="527">
        <f>C14+C22+C42</f>
        <v>741.73161369999991</v>
      </c>
      <c r="D13" s="491">
        <f>D14+D22+D42</f>
        <v>674.30815139999993</v>
      </c>
      <c r="E13" s="491">
        <f t="shared" ref="E13:N13" si="5">E14+E22+E42</f>
        <v>726.5283733</v>
      </c>
      <c r="F13" s="491">
        <f t="shared" si="5"/>
        <v>1003.5216114000002</v>
      </c>
      <c r="G13" s="491">
        <f t="shared" si="5"/>
        <v>1404.1877448</v>
      </c>
      <c r="H13" s="491">
        <f t="shared" si="5"/>
        <v>1505.7080016999998</v>
      </c>
      <c r="I13" s="491">
        <f t="shared" si="5"/>
        <v>1514.2610603000001</v>
      </c>
      <c r="J13" s="491">
        <f t="shared" si="5"/>
        <v>1143.5143821000001</v>
      </c>
      <c r="K13" s="491">
        <f t="shared" si="5"/>
        <v>766.8190171</v>
      </c>
      <c r="L13" s="491">
        <f t="shared" si="5"/>
        <v>685.53798460000007</v>
      </c>
      <c r="M13" s="491">
        <f t="shared" si="5"/>
        <v>613.45420270000011</v>
      </c>
      <c r="N13" s="491">
        <f t="shared" si="5"/>
        <v>564.75193230000002</v>
      </c>
      <c r="O13" s="492">
        <f t="shared" si="4"/>
        <v>11344.324075400002</v>
      </c>
      <c r="P13" s="500"/>
      <c r="Q13" s="500"/>
      <c r="R13" s="500"/>
      <c r="S13" s="500"/>
      <c r="T13" s="500"/>
      <c r="U13" s="500"/>
      <c r="V13" s="500"/>
    </row>
    <row r="14" spans="1:22" s="487" customFormat="1" ht="33" customHeight="1" thickBot="1">
      <c r="A14" s="475" t="s">
        <v>336</v>
      </c>
      <c r="B14" s="528" t="s">
        <v>337</v>
      </c>
      <c r="C14" s="527">
        <f>SUM(C15:C21)</f>
        <v>325.3517685999999</v>
      </c>
      <c r="D14" s="491">
        <f>SUM(D15:D21)</f>
        <v>282.39571979999999</v>
      </c>
      <c r="E14" s="491">
        <f t="shared" ref="E14:N14" si="6">SUM(E15:E21)</f>
        <v>291.08290019999998</v>
      </c>
      <c r="F14" s="491">
        <f t="shared" si="6"/>
        <v>278.28951369999999</v>
      </c>
      <c r="G14" s="491">
        <f t="shared" si="6"/>
        <v>648.0961949</v>
      </c>
      <c r="H14" s="491">
        <f t="shared" si="6"/>
        <v>850.56833080000001</v>
      </c>
      <c r="I14" s="491">
        <f t="shared" si="6"/>
        <v>965.45161079999991</v>
      </c>
      <c r="J14" s="491">
        <f t="shared" si="6"/>
        <v>716.79557260000001</v>
      </c>
      <c r="K14" s="491">
        <f t="shared" si="6"/>
        <v>437.70866390000003</v>
      </c>
      <c r="L14" s="491">
        <f t="shared" si="6"/>
        <v>270.83122660000004</v>
      </c>
      <c r="M14" s="491">
        <f t="shared" si="6"/>
        <v>212.27732459999999</v>
      </c>
      <c r="N14" s="491">
        <f t="shared" si="6"/>
        <v>175.30689620000001</v>
      </c>
      <c r="O14" s="492">
        <f t="shared" si="4"/>
        <v>5454.1557226999994</v>
      </c>
      <c r="P14" s="500"/>
      <c r="Q14" s="500"/>
      <c r="R14" s="500"/>
      <c r="S14" s="500"/>
      <c r="T14" s="500"/>
      <c r="U14" s="500"/>
      <c r="V14" s="500"/>
    </row>
    <row r="15" spans="1:22" s="500" customFormat="1" ht="26.25" customHeight="1">
      <c r="A15" s="493" t="s">
        <v>338</v>
      </c>
      <c r="B15" s="646" t="s">
        <v>339</v>
      </c>
      <c r="C15" s="495">
        <v>148.00094819999998</v>
      </c>
      <c r="D15" s="496">
        <v>88.315768800000001</v>
      </c>
      <c r="E15" s="496">
        <v>110.48414579999999</v>
      </c>
      <c r="F15" s="496">
        <v>147.63596090000001</v>
      </c>
      <c r="G15" s="496">
        <v>479.92052760000001</v>
      </c>
      <c r="H15" s="496">
        <v>626.9716846</v>
      </c>
      <c r="I15" s="497">
        <v>697.83993729999997</v>
      </c>
      <c r="J15" s="497">
        <v>483.14269400000001</v>
      </c>
      <c r="K15" s="497">
        <v>290.6488966</v>
      </c>
      <c r="L15" s="497">
        <v>162.7926459</v>
      </c>
      <c r="M15" s="497">
        <v>103.65136109999999</v>
      </c>
      <c r="N15" s="509">
        <v>62.146498100000002</v>
      </c>
      <c r="O15" s="499">
        <f t="shared" si="4"/>
        <v>3401.5510689000002</v>
      </c>
    </row>
    <row r="16" spans="1:22" s="500" customFormat="1" ht="26.25" customHeight="1">
      <c r="A16" s="501" t="s">
        <v>340</v>
      </c>
      <c r="B16" s="647" t="s">
        <v>341</v>
      </c>
      <c r="C16" s="507">
        <v>44.3208445</v>
      </c>
      <c r="D16" s="504">
        <v>26.3562543</v>
      </c>
      <c r="E16" s="496">
        <v>36.417087700000003</v>
      </c>
      <c r="F16" s="496">
        <v>42.131720100000003</v>
      </c>
      <c r="G16" s="504">
        <v>100.32048409999999</v>
      </c>
      <c r="H16" s="504">
        <v>111.327854</v>
      </c>
      <c r="I16" s="508">
        <v>121.04303470000001</v>
      </c>
      <c r="J16" s="497">
        <v>88.305136099999999</v>
      </c>
      <c r="K16" s="508">
        <v>56.396951299999998</v>
      </c>
      <c r="L16" s="508">
        <v>38.0368669</v>
      </c>
      <c r="M16" s="508">
        <v>27.786802300000002</v>
      </c>
      <c r="N16" s="509">
        <v>20.722869399999997</v>
      </c>
      <c r="O16" s="506">
        <f t="shared" si="4"/>
        <v>713.16590539999993</v>
      </c>
    </row>
    <row r="17" spans="1:15" s="500" customFormat="1" ht="26.25" customHeight="1">
      <c r="A17" s="501" t="s">
        <v>342</v>
      </c>
      <c r="B17" s="647" t="s">
        <v>343</v>
      </c>
      <c r="C17" s="507">
        <v>32.424933799999998</v>
      </c>
      <c r="D17" s="504">
        <v>37.821977200000006</v>
      </c>
      <c r="E17" s="496">
        <v>20.721503600000002</v>
      </c>
      <c r="F17" s="496">
        <v>12.880971599999999</v>
      </c>
      <c r="G17" s="504">
        <v>7.0779757999999999</v>
      </c>
      <c r="H17" s="504">
        <v>30.007437600000003</v>
      </c>
      <c r="I17" s="508">
        <v>36.9014016</v>
      </c>
      <c r="J17" s="497">
        <v>36.584377200000006</v>
      </c>
      <c r="K17" s="504">
        <v>25.082512000000001</v>
      </c>
      <c r="L17" s="508">
        <v>11.432251599999999</v>
      </c>
      <c r="M17" s="508">
        <v>16.027048799999999</v>
      </c>
      <c r="N17" s="509">
        <v>20.485508399999997</v>
      </c>
      <c r="O17" s="506">
        <f t="shared" si="4"/>
        <v>287.44789920000005</v>
      </c>
    </row>
    <row r="18" spans="1:15" s="500" customFormat="1" ht="26.25" customHeight="1">
      <c r="A18" s="501" t="s">
        <v>344</v>
      </c>
      <c r="B18" s="647" t="s">
        <v>345</v>
      </c>
      <c r="C18" s="507">
        <v>36.218702</v>
      </c>
      <c r="D18" s="504">
        <v>42.525590000000001</v>
      </c>
      <c r="E18" s="496">
        <v>30.640198000000002</v>
      </c>
      <c r="F18" s="496">
        <v>25.257332000000002</v>
      </c>
      <c r="G18" s="504">
        <v>24.958248000000001</v>
      </c>
      <c r="H18" s="504">
        <v>37.893917999999999</v>
      </c>
      <c r="I18" s="508">
        <v>44.263666000000001</v>
      </c>
      <c r="J18" s="497">
        <v>43.705337999999998</v>
      </c>
      <c r="K18" s="504">
        <v>31.732896</v>
      </c>
      <c r="L18" s="508">
        <v>23.793697999999999</v>
      </c>
      <c r="M18" s="508">
        <v>24.492599999999999</v>
      </c>
      <c r="N18" s="509">
        <v>27.718774</v>
      </c>
      <c r="O18" s="506">
        <f t="shared" si="4"/>
        <v>393.20095999999995</v>
      </c>
    </row>
    <row r="19" spans="1:15" s="500" customFormat="1" ht="26.25" customHeight="1">
      <c r="A19" s="501" t="s">
        <v>346</v>
      </c>
      <c r="B19" s="647" t="s">
        <v>347</v>
      </c>
      <c r="C19" s="507">
        <v>9.1327376000000005</v>
      </c>
      <c r="D19" s="529">
        <v>24.932859699999998</v>
      </c>
      <c r="E19" s="496">
        <v>27.0247998</v>
      </c>
      <c r="F19" s="496">
        <v>8.3581783999999999</v>
      </c>
      <c r="G19" s="504">
        <v>14.0410369</v>
      </c>
      <c r="H19" s="504">
        <v>11.758373300000001</v>
      </c>
      <c r="I19" s="508">
        <v>14.444062199999999</v>
      </c>
      <c r="J19" s="497">
        <v>17.118086399999999</v>
      </c>
      <c r="K19" s="504">
        <v>1.8854304</v>
      </c>
      <c r="L19" s="508">
        <v>8.1385100000000002E-2</v>
      </c>
      <c r="M19" s="508">
        <v>5.1378455000000001</v>
      </c>
      <c r="N19" s="509">
        <v>3.8606982000000003</v>
      </c>
      <c r="O19" s="506">
        <f t="shared" si="4"/>
        <v>137.77549350000001</v>
      </c>
    </row>
    <row r="20" spans="1:15" s="500" customFormat="1" ht="26.25" customHeight="1">
      <c r="A20" s="501" t="s">
        <v>348</v>
      </c>
      <c r="B20" s="647" t="s">
        <v>349</v>
      </c>
      <c r="C20" s="507">
        <v>23.410111499999999</v>
      </c>
      <c r="D20" s="529">
        <v>32.504195299999999</v>
      </c>
      <c r="E20" s="496">
        <v>36.043926799999994</v>
      </c>
      <c r="F20" s="496">
        <v>11.878770699999999</v>
      </c>
      <c r="G20" s="504">
        <v>3.1657289999999998</v>
      </c>
      <c r="H20" s="504">
        <v>9.7393778000000015</v>
      </c>
      <c r="I20" s="508">
        <v>15.0322815</v>
      </c>
      <c r="J20" s="497">
        <v>13.4360634</v>
      </c>
      <c r="K20" s="504">
        <v>1.9720651</v>
      </c>
      <c r="L20" s="508">
        <v>0.1172686</v>
      </c>
      <c r="M20" s="508">
        <v>1.4080868999999998</v>
      </c>
      <c r="N20" s="509">
        <v>7.8045586</v>
      </c>
      <c r="O20" s="506">
        <f t="shared" si="4"/>
        <v>156.5124352</v>
      </c>
    </row>
    <row r="21" spans="1:15" s="500" customFormat="1" ht="26.25" customHeight="1" thickBot="1">
      <c r="A21" s="512" t="s">
        <v>350</v>
      </c>
      <c r="B21" s="648" t="s">
        <v>351</v>
      </c>
      <c r="C21" s="531">
        <v>31.843491</v>
      </c>
      <c r="D21" s="504">
        <v>29.9390745</v>
      </c>
      <c r="E21" s="496">
        <v>29.751238499999999</v>
      </c>
      <c r="F21" s="496">
        <v>30.14658</v>
      </c>
      <c r="G21" s="515">
        <v>18.6121935</v>
      </c>
      <c r="H21" s="504">
        <v>22.869685499999999</v>
      </c>
      <c r="I21" s="532">
        <v>35.927227500000001</v>
      </c>
      <c r="J21" s="497">
        <v>34.503877500000002</v>
      </c>
      <c r="K21" s="504">
        <v>29.989912499999999</v>
      </c>
      <c r="L21" s="532">
        <v>34.577110500000003</v>
      </c>
      <c r="M21" s="532">
        <v>33.773580000000003</v>
      </c>
      <c r="N21" s="509">
        <v>32.567989500000003</v>
      </c>
      <c r="O21" s="506">
        <f t="shared" si="4"/>
        <v>364.5019605</v>
      </c>
    </row>
    <row r="22" spans="1:15" s="487" customFormat="1" ht="28.5" customHeight="1" thickBot="1">
      <c r="A22" s="475" t="s">
        <v>352</v>
      </c>
      <c r="B22" s="489" t="s">
        <v>353</v>
      </c>
      <c r="C22" s="527">
        <f>SUM(C23:C40)</f>
        <v>345.46125380000001</v>
      </c>
      <c r="D22" s="491">
        <f>SUM(D23:D40)</f>
        <v>326.51382759999996</v>
      </c>
      <c r="E22" s="491">
        <f t="shared" ref="E22" si="7">SUM(E23:E40)</f>
        <v>358.36550300000005</v>
      </c>
      <c r="F22" s="491">
        <f>SUM(F23:F41)</f>
        <v>592.02141860000006</v>
      </c>
      <c r="G22" s="491">
        <f t="shared" ref="G22:N22" si="8">SUM(G23:G41)</f>
        <v>618.98016169999994</v>
      </c>
      <c r="H22" s="491">
        <f t="shared" si="8"/>
        <v>525.39158739999993</v>
      </c>
      <c r="I22" s="491">
        <f t="shared" si="8"/>
        <v>445.66605090000007</v>
      </c>
      <c r="J22" s="491">
        <f t="shared" si="8"/>
        <v>342.98160610000002</v>
      </c>
      <c r="K22" s="491">
        <f t="shared" si="8"/>
        <v>260.67392519999999</v>
      </c>
      <c r="L22" s="491">
        <f t="shared" si="8"/>
        <v>314.56970180000002</v>
      </c>
      <c r="M22" s="491">
        <f t="shared" si="8"/>
        <v>305.43062500000008</v>
      </c>
      <c r="N22" s="491">
        <f t="shared" si="8"/>
        <v>314.54122130000002</v>
      </c>
      <c r="O22" s="492">
        <f t="shared" si="4"/>
        <v>4750.5968824000001</v>
      </c>
    </row>
    <row r="23" spans="1:15" s="500" customFormat="1" ht="29.25" customHeight="1">
      <c r="A23" s="533" t="s">
        <v>354</v>
      </c>
      <c r="B23" s="646" t="s">
        <v>585</v>
      </c>
      <c r="C23" s="495">
        <v>97.952763000000004</v>
      </c>
      <c r="D23" s="534">
        <v>90.397428000000005</v>
      </c>
      <c r="E23" s="496">
        <v>89.735545999999999</v>
      </c>
      <c r="F23" s="496">
        <v>115.112295</v>
      </c>
      <c r="G23" s="535">
        <v>103.675535</v>
      </c>
      <c r="H23" s="536">
        <v>93.910749999999993</v>
      </c>
      <c r="I23" s="532">
        <v>66.500624999999999</v>
      </c>
      <c r="J23" s="497">
        <v>44.095582999999998</v>
      </c>
      <c r="K23" s="534">
        <v>22.931251</v>
      </c>
      <c r="L23" s="537">
        <v>44.189467</v>
      </c>
      <c r="M23" s="537">
        <v>59.110134000000002</v>
      </c>
      <c r="N23" s="509">
        <v>88.069018999999997</v>
      </c>
      <c r="O23" s="506">
        <f t="shared" si="4"/>
        <v>915.68039600000009</v>
      </c>
    </row>
    <row r="24" spans="1:15" s="500" customFormat="1" ht="29.25" customHeight="1">
      <c r="A24" s="538" t="s">
        <v>355</v>
      </c>
      <c r="B24" s="647" t="s">
        <v>356</v>
      </c>
      <c r="C24" s="507">
        <v>27.786600499999999</v>
      </c>
      <c r="D24" s="534">
        <v>23.611971499999999</v>
      </c>
      <c r="E24" s="496">
        <v>25.779301800000002</v>
      </c>
      <c r="F24" s="496">
        <v>46.4050005</v>
      </c>
      <c r="G24" s="504">
        <v>42.672816299999994</v>
      </c>
      <c r="H24" s="504">
        <v>44.764059400000001</v>
      </c>
      <c r="I24" s="532">
        <v>30.1950143</v>
      </c>
      <c r="J24" s="497">
        <v>17.6108732</v>
      </c>
      <c r="K24" s="534">
        <v>9.0937949000000007</v>
      </c>
      <c r="L24" s="508">
        <v>17.323105200000001</v>
      </c>
      <c r="M24" s="508">
        <v>15.9305939</v>
      </c>
      <c r="N24" s="509">
        <v>15.748707900000001</v>
      </c>
      <c r="O24" s="506">
        <f t="shared" si="4"/>
        <v>316.92183939999995</v>
      </c>
    </row>
    <row r="25" spans="1:15" s="500" customFormat="1" ht="29.25" customHeight="1">
      <c r="A25" s="538" t="s">
        <v>357</v>
      </c>
      <c r="B25" s="647" t="s">
        <v>358</v>
      </c>
      <c r="C25" s="507">
        <v>27.0309101</v>
      </c>
      <c r="D25" s="534">
        <v>24.093003299999999</v>
      </c>
      <c r="E25" s="496">
        <v>27.0721521</v>
      </c>
      <c r="F25" s="496">
        <v>26.588196700000001</v>
      </c>
      <c r="G25" s="504">
        <v>25.300896600000002</v>
      </c>
      <c r="H25" s="504">
        <v>27.4097948</v>
      </c>
      <c r="I25" s="532">
        <v>28.060240499999999</v>
      </c>
      <c r="J25" s="497">
        <v>19.1201139</v>
      </c>
      <c r="K25" s="534">
        <v>14.838927</v>
      </c>
      <c r="L25" s="508">
        <v>21.3195494</v>
      </c>
      <c r="M25" s="508">
        <v>21.429881000000002</v>
      </c>
      <c r="N25" s="509">
        <v>22.523745300000002</v>
      </c>
      <c r="O25" s="506">
        <f t="shared" si="4"/>
        <v>284.78741070000001</v>
      </c>
    </row>
    <row r="26" spans="1:15" s="500" customFormat="1" ht="29.25" customHeight="1">
      <c r="A26" s="538" t="s">
        <v>359</v>
      </c>
      <c r="B26" s="647" t="s">
        <v>360</v>
      </c>
      <c r="C26" s="507">
        <v>31.365787000000001</v>
      </c>
      <c r="D26" s="534">
        <v>29.707341</v>
      </c>
      <c r="E26" s="496">
        <v>31.138842</v>
      </c>
      <c r="F26" s="496">
        <v>50.753636</v>
      </c>
      <c r="G26" s="504">
        <v>48.833461499999999</v>
      </c>
      <c r="H26" s="504">
        <v>42.840648999999999</v>
      </c>
      <c r="I26" s="532">
        <v>39.792977499999999</v>
      </c>
      <c r="J26" s="497">
        <v>24.017903499999999</v>
      </c>
      <c r="K26" s="534">
        <v>12.347034000000001</v>
      </c>
      <c r="L26" s="534">
        <v>24.114716999999999</v>
      </c>
      <c r="M26" s="508">
        <v>21.199249999999999</v>
      </c>
      <c r="N26" s="509">
        <v>17.273674</v>
      </c>
      <c r="O26" s="506">
        <f t="shared" si="4"/>
        <v>373.38527249999993</v>
      </c>
    </row>
    <row r="27" spans="1:15" s="500" customFormat="1" ht="29.25" customHeight="1">
      <c r="A27" s="538" t="s">
        <v>361</v>
      </c>
      <c r="B27" s="647" t="s">
        <v>362</v>
      </c>
      <c r="C27" s="507">
        <v>7.4717042000000005</v>
      </c>
      <c r="D27" s="534">
        <v>6.8534224999999998</v>
      </c>
      <c r="E27" s="496">
        <v>7.9718703</v>
      </c>
      <c r="F27" s="496">
        <v>6.765371</v>
      </c>
      <c r="G27" s="504">
        <v>5.5901315</v>
      </c>
      <c r="H27" s="504">
        <v>4.5411827000000002</v>
      </c>
      <c r="I27" s="532">
        <v>4.2904689000000005</v>
      </c>
      <c r="J27" s="497">
        <v>4.2457418000000002</v>
      </c>
      <c r="K27" s="534">
        <v>4.0925117000000002</v>
      </c>
      <c r="L27" s="534">
        <v>4.1583772999999997</v>
      </c>
      <c r="M27" s="508">
        <v>4.3448823000000001</v>
      </c>
      <c r="N27" s="509">
        <v>7.3527339000000005</v>
      </c>
      <c r="O27" s="506">
        <f t="shared" si="4"/>
        <v>67.678398099999995</v>
      </c>
    </row>
    <row r="28" spans="1:15" s="500" customFormat="1" ht="29.25" customHeight="1">
      <c r="A28" s="538" t="s">
        <v>363</v>
      </c>
      <c r="B28" s="647" t="s">
        <v>364</v>
      </c>
      <c r="C28" s="507">
        <v>19.132414899999997</v>
      </c>
      <c r="D28" s="534">
        <v>22.1839713</v>
      </c>
      <c r="E28" s="496">
        <v>24.171063499999999</v>
      </c>
      <c r="F28" s="496">
        <v>27.6799122</v>
      </c>
      <c r="G28" s="504">
        <v>24.751655299999999</v>
      </c>
      <c r="H28" s="504">
        <v>28.5303185</v>
      </c>
      <c r="I28" s="532">
        <v>16.660119399999999</v>
      </c>
      <c r="J28" s="497">
        <v>14.0509852</v>
      </c>
      <c r="K28" s="534">
        <v>14.013394999999999</v>
      </c>
      <c r="L28" s="534">
        <v>16.904677399999997</v>
      </c>
      <c r="M28" s="508">
        <v>17.728563999999999</v>
      </c>
      <c r="N28" s="509">
        <v>17.182472399999998</v>
      </c>
      <c r="O28" s="506">
        <f t="shared" si="4"/>
        <v>242.9895491</v>
      </c>
    </row>
    <row r="29" spans="1:15" s="500" customFormat="1" ht="29.25" customHeight="1">
      <c r="A29" s="538" t="s">
        <v>365</v>
      </c>
      <c r="B29" s="647" t="s">
        <v>586</v>
      </c>
      <c r="C29" s="507">
        <v>8.5569015000000004</v>
      </c>
      <c r="D29" s="534">
        <v>9.2659962</v>
      </c>
      <c r="E29" s="496">
        <v>10.390309199999999</v>
      </c>
      <c r="F29" s="496">
        <v>11.128872400000001</v>
      </c>
      <c r="G29" s="504">
        <v>10.5523866</v>
      </c>
      <c r="H29" s="504">
        <v>11.215576499999999</v>
      </c>
      <c r="I29" s="532">
        <v>10.329011900000001</v>
      </c>
      <c r="J29" s="497">
        <v>9.0311999000000007</v>
      </c>
      <c r="K29" s="534">
        <v>9.1178773</v>
      </c>
      <c r="L29" s="534">
        <v>8.8524453000000012</v>
      </c>
      <c r="M29" s="508">
        <v>9.439785800000001</v>
      </c>
      <c r="N29" s="509">
        <v>8.1277284000000005</v>
      </c>
      <c r="O29" s="506">
        <f t="shared" si="4"/>
        <v>116.00809099999999</v>
      </c>
    </row>
    <row r="30" spans="1:15" s="500" customFormat="1" ht="29.25" customHeight="1">
      <c r="A30" s="538" t="s">
        <v>366</v>
      </c>
      <c r="B30" s="647" t="s">
        <v>367</v>
      </c>
      <c r="C30" s="507">
        <v>4.8278628000000001</v>
      </c>
      <c r="D30" s="534">
        <v>4.3164365999999994</v>
      </c>
      <c r="E30" s="496">
        <v>4.6593977999999998</v>
      </c>
      <c r="F30" s="496">
        <v>15.9322026</v>
      </c>
      <c r="G30" s="504">
        <v>18.908276999999998</v>
      </c>
      <c r="H30" s="504">
        <v>18.8990568</v>
      </c>
      <c r="I30" s="532">
        <v>19.132695600000002</v>
      </c>
      <c r="J30" s="497">
        <v>17.4001272</v>
      </c>
      <c r="K30" s="534">
        <v>13.079214</v>
      </c>
      <c r="L30" s="534">
        <v>12.211724999999999</v>
      </c>
      <c r="M30" s="508">
        <v>9.0974892000000001</v>
      </c>
      <c r="N30" s="509">
        <v>6.6643829999999999</v>
      </c>
      <c r="O30" s="506">
        <f t="shared" si="4"/>
        <v>145.12886760000001</v>
      </c>
    </row>
    <row r="31" spans="1:15" s="500" customFormat="1" ht="29.25" customHeight="1">
      <c r="A31" s="538" t="s">
        <v>368</v>
      </c>
      <c r="B31" s="647" t="s">
        <v>369</v>
      </c>
      <c r="C31" s="507">
        <v>12.042884900000001</v>
      </c>
      <c r="D31" s="534">
        <v>10.246074400000001</v>
      </c>
      <c r="E31" s="496">
        <v>10.926763699999999</v>
      </c>
      <c r="F31" s="496">
        <v>12.402448300000001</v>
      </c>
      <c r="G31" s="504">
        <v>12.3618053</v>
      </c>
      <c r="H31" s="504">
        <v>6.9101056999999999</v>
      </c>
      <c r="I31" s="532">
        <v>5.7704167000000002</v>
      </c>
      <c r="J31" s="497">
        <v>2.7692862999999996</v>
      </c>
      <c r="K31" s="534">
        <v>3.5852240000000002</v>
      </c>
      <c r="L31" s="534">
        <v>7.4745357000000006</v>
      </c>
      <c r="M31" s="508">
        <v>11.252603800000001</v>
      </c>
      <c r="N31" s="509">
        <v>11.644339199999999</v>
      </c>
      <c r="O31" s="506">
        <f t="shared" si="4"/>
        <v>107.38648800000001</v>
      </c>
    </row>
    <row r="32" spans="1:15" s="500" customFormat="1" ht="29.25" customHeight="1">
      <c r="A32" s="538" t="s">
        <v>370</v>
      </c>
      <c r="B32" s="647" t="s">
        <v>371</v>
      </c>
      <c r="C32" s="507">
        <v>2.3069915999999999</v>
      </c>
      <c r="D32" s="534">
        <v>1.9346588999999998</v>
      </c>
      <c r="E32" s="496">
        <v>2.2750530000000002</v>
      </c>
      <c r="F32" s="496">
        <v>6.6475548</v>
      </c>
      <c r="G32" s="504">
        <v>10.0160637</v>
      </c>
      <c r="H32" s="504">
        <v>11.366387400000001</v>
      </c>
      <c r="I32" s="532">
        <v>12.031771800000001</v>
      </c>
      <c r="J32" s="497">
        <v>10.132086599999999</v>
      </c>
      <c r="K32" s="534">
        <v>6.9979034999999996</v>
      </c>
      <c r="L32" s="534">
        <v>6.0335945999999998</v>
      </c>
      <c r="M32" s="508">
        <v>4.8387834000000005</v>
      </c>
      <c r="N32" s="509">
        <v>4.5577889999999996</v>
      </c>
      <c r="O32" s="506">
        <f t="shared" si="4"/>
        <v>79.138638299999997</v>
      </c>
    </row>
    <row r="33" spans="1:15" s="500" customFormat="1" ht="29.25" customHeight="1">
      <c r="A33" s="538" t="s">
        <v>372</v>
      </c>
      <c r="B33" s="647" t="s">
        <v>373</v>
      </c>
      <c r="C33" s="507">
        <v>24.171527999999999</v>
      </c>
      <c r="D33" s="534">
        <v>23.556427399999997</v>
      </c>
      <c r="E33" s="496">
        <v>27.911190000000001</v>
      </c>
      <c r="F33" s="496">
        <v>57.886825600000002</v>
      </c>
      <c r="G33" s="504">
        <v>63.852332600000004</v>
      </c>
      <c r="H33" s="504">
        <v>37.097927599999998</v>
      </c>
      <c r="I33" s="532">
        <v>27.831857299999999</v>
      </c>
      <c r="J33" s="497">
        <v>26.0644223</v>
      </c>
      <c r="K33" s="534">
        <v>29.134430600000002</v>
      </c>
      <c r="L33" s="508">
        <v>29.887513899999998</v>
      </c>
      <c r="M33" s="508">
        <v>26.783143500000001</v>
      </c>
      <c r="N33" s="509">
        <v>25.495198100000003</v>
      </c>
      <c r="O33" s="506">
        <f t="shared" si="4"/>
        <v>399.67279689999992</v>
      </c>
    </row>
    <row r="34" spans="1:15" s="500" customFormat="1" ht="29.25" customHeight="1">
      <c r="A34" s="538" t="s">
        <v>374</v>
      </c>
      <c r="B34" s="647" t="s">
        <v>587</v>
      </c>
      <c r="C34" s="539">
        <v>0</v>
      </c>
      <c r="D34" s="534">
        <v>2.0066752999999999</v>
      </c>
      <c r="E34" s="496">
        <v>12.937042999999999</v>
      </c>
      <c r="F34" s="496">
        <v>42.901681500000002</v>
      </c>
      <c r="G34" s="504">
        <v>70.315088200000005</v>
      </c>
      <c r="H34" s="504">
        <v>74.315190799999996</v>
      </c>
      <c r="I34" s="532">
        <v>79.530167599999999</v>
      </c>
      <c r="J34" s="497">
        <v>63.814546499999999</v>
      </c>
      <c r="K34" s="534">
        <v>44.228629099999999</v>
      </c>
      <c r="L34" s="508">
        <v>34.3915924</v>
      </c>
      <c r="M34" s="508">
        <v>25.939532199999999</v>
      </c>
      <c r="N34" s="509">
        <v>18.5142785</v>
      </c>
      <c r="O34" s="506">
        <f t="shared" si="4"/>
        <v>468.89442509999992</v>
      </c>
    </row>
    <row r="35" spans="1:15" s="500" customFormat="1" ht="29.25" customHeight="1">
      <c r="A35" s="538" t="s">
        <v>375</v>
      </c>
      <c r="B35" s="647" t="s">
        <v>376</v>
      </c>
      <c r="C35" s="539">
        <v>25.937726899999998</v>
      </c>
      <c r="D35" s="534">
        <v>22.838693899999999</v>
      </c>
      <c r="E35" s="496">
        <v>22.563158899999998</v>
      </c>
      <c r="F35" s="496">
        <v>25.026907100000003</v>
      </c>
      <c r="G35" s="504">
        <v>26.225015899999999</v>
      </c>
      <c r="H35" s="504">
        <v>14.307403300000001</v>
      </c>
      <c r="I35" s="532">
        <v>19.259564000000001</v>
      </c>
      <c r="J35" s="497">
        <v>21.3205645</v>
      </c>
      <c r="K35" s="534">
        <v>19.998873399999997</v>
      </c>
      <c r="L35" s="508">
        <v>20.8573488</v>
      </c>
      <c r="M35" s="508">
        <v>16.218942500000001</v>
      </c>
      <c r="N35" s="509">
        <v>19.098692800000002</v>
      </c>
      <c r="O35" s="506">
        <f t="shared" si="4"/>
        <v>253.65289200000004</v>
      </c>
    </row>
    <row r="36" spans="1:15" s="500" customFormat="1" ht="29.25" customHeight="1">
      <c r="A36" s="538" t="s">
        <v>377</v>
      </c>
      <c r="B36" s="647" t="s">
        <v>588</v>
      </c>
      <c r="C36" s="539">
        <v>31.846260000000001</v>
      </c>
      <c r="D36" s="534">
        <v>34.024590000000003</v>
      </c>
      <c r="E36" s="496">
        <v>37.43871</v>
      </c>
      <c r="F36" s="496">
        <v>107.89737</v>
      </c>
      <c r="G36" s="504">
        <v>94.062870000000004</v>
      </c>
      <c r="H36" s="504">
        <v>26.159279999999999</v>
      </c>
      <c r="I36" s="532">
        <v>17.579129999999999</v>
      </c>
      <c r="J36" s="497">
        <v>7.3609200000000001</v>
      </c>
      <c r="K36" s="534">
        <v>9.9263399999999997</v>
      </c>
      <c r="L36" s="508">
        <v>28.308630000000001</v>
      </c>
      <c r="M36" s="508">
        <v>34.978859999999997</v>
      </c>
      <c r="N36" s="509">
        <v>27.012810000000002</v>
      </c>
      <c r="O36" s="506">
        <f t="shared" si="4"/>
        <v>456.59577000000007</v>
      </c>
    </row>
    <row r="37" spans="1:15" s="500" customFormat="1" ht="29.25" customHeight="1">
      <c r="A37" s="538" t="s">
        <v>378</v>
      </c>
      <c r="B37" s="647" t="s">
        <v>589</v>
      </c>
      <c r="C37" s="539">
        <v>14.4360567</v>
      </c>
      <c r="D37" s="534">
        <v>12.891482099999999</v>
      </c>
      <c r="E37" s="496">
        <v>13.790144199999999</v>
      </c>
      <c r="F37" s="496">
        <v>12.052778500000001</v>
      </c>
      <c r="G37" s="504">
        <v>15.741068500000001</v>
      </c>
      <c r="H37" s="504">
        <v>8.8336426999999986</v>
      </c>
      <c r="I37" s="532">
        <v>13.924746800000001</v>
      </c>
      <c r="J37" s="497">
        <v>16.365590000000001</v>
      </c>
      <c r="K37" s="534">
        <v>14.710471199999999</v>
      </c>
      <c r="L37" s="508">
        <v>12.432032099999999</v>
      </c>
      <c r="M37" s="508">
        <v>7.2793490999999992</v>
      </c>
      <c r="N37" s="509">
        <v>10.398993000000001</v>
      </c>
      <c r="O37" s="506">
        <f t="shared" si="4"/>
        <v>152.85635489999996</v>
      </c>
    </row>
    <row r="38" spans="1:15" s="500" customFormat="1" ht="29.25" customHeight="1">
      <c r="A38" s="538" t="s">
        <v>379</v>
      </c>
      <c r="B38" s="647" t="s">
        <v>590</v>
      </c>
      <c r="C38" s="539">
        <v>9.6753824999999996</v>
      </c>
      <c r="D38" s="534">
        <v>7.9504944000000002</v>
      </c>
      <c r="E38" s="496">
        <v>8.7934619000000005</v>
      </c>
      <c r="F38" s="496">
        <v>14.788366</v>
      </c>
      <c r="G38" s="504">
        <v>15.4237237</v>
      </c>
      <c r="H38" s="504">
        <v>13.018775099999999</v>
      </c>
      <c r="I38" s="532">
        <v>6.4946207999999999</v>
      </c>
      <c r="J38" s="497">
        <v>3.5272432</v>
      </c>
      <c r="K38" s="534">
        <v>3.7594553999999998</v>
      </c>
      <c r="L38" s="508">
        <v>6.0923842000000006</v>
      </c>
      <c r="M38" s="508">
        <v>7.1089035999999997</v>
      </c>
      <c r="N38" s="509">
        <v>6.3231583000000002</v>
      </c>
      <c r="O38" s="506">
        <f t="shared" si="4"/>
        <v>102.9559691</v>
      </c>
    </row>
    <row r="39" spans="1:15" s="500" customFormat="1" ht="29.25" customHeight="1">
      <c r="A39" s="538" t="s">
        <v>380</v>
      </c>
      <c r="B39" s="647" t="s">
        <v>481</v>
      </c>
      <c r="C39" s="539">
        <v>0.33530120000000002</v>
      </c>
      <c r="D39" s="534">
        <v>0.23007720000000001</v>
      </c>
      <c r="E39" s="496">
        <v>0.27242920000000004</v>
      </c>
      <c r="F39" s="496">
        <v>3.9789639999999999</v>
      </c>
      <c r="G39" s="504">
        <v>5.1446764000000007</v>
      </c>
      <c r="H39" s="504">
        <v>12.810651199999999</v>
      </c>
      <c r="I39" s="532">
        <v>9.9878727999999999</v>
      </c>
      <c r="J39" s="497">
        <v>12.649708800000001</v>
      </c>
      <c r="K39" s="534">
        <v>10.3381884</v>
      </c>
      <c r="L39" s="508">
        <v>3.2626168</v>
      </c>
      <c r="M39" s="508">
        <v>1.0303228</v>
      </c>
      <c r="N39" s="509">
        <v>0.43334240000000002</v>
      </c>
      <c r="O39" s="506">
        <f t="shared" si="4"/>
        <v>60.474151200000001</v>
      </c>
    </row>
    <row r="40" spans="1:15" s="500" customFormat="1" ht="29.25" customHeight="1">
      <c r="A40" s="538" t="s">
        <v>381</v>
      </c>
      <c r="B40" s="733" t="s">
        <v>591</v>
      </c>
      <c r="C40" s="539">
        <v>0.58417799999999998</v>
      </c>
      <c r="D40" s="534">
        <v>0.40508359999999999</v>
      </c>
      <c r="E40" s="496">
        <v>0.53906640000000006</v>
      </c>
      <c r="F40" s="496">
        <v>7.7866624</v>
      </c>
      <c r="G40" s="504">
        <v>9.3244095999999992</v>
      </c>
      <c r="H40" s="504">
        <v>19.212094399999998</v>
      </c>
      <c r="I40" s="508">
        <v>21.361922</v>
      </c>
      <c r="J40" s="497">
        <v>21.083067199999999</v>
      </c>
      <c r="K40" s="534">
        <v>15.4750152</v>
      </c>
      <c r="L40" s="508">
        <v>5.2807272000000003</v>
      </c>
      <c r="M40" s="508">
        <v>0.22383639999999999</v>
      </c>
      <c r="N40" s="509">
        <v>0.34611359999999997</v>
      </c>
      <c r="O40" s="506">
        <f t="shared" si="4"/>
        <v>101.62217599999998</v>
      </c>
    </row>
    <row r="41" spans="1:15" s="500" customFormat="1" ht="29.25" customHeight="1" thickBot="1">
      <c r="A41" s="538" t="s">
        <v>753</v>
      </c>
      <c r="B41" s="648" t="s">
        <v>748</v>
      </c>
      <c r="C41" s="766"/>
      <c r="D41" s="735"/>
      <c r="E41" s="516"/>
      <c r="F41" s="516">
        <v>0.28637400000000002</v>
      </c>
      <c r="G41" s="516">
        <v>16.227948000000001</v>
      </c>
      <c r="H41" s="516">
        <v>29.248741500000001</v>
      </c>
      <c r="I41" s="517">
        <v>16.932828000000001</v>
      </c>
      <c r="J41" s="517">
        <v>8.3216429999999999</v>
      </c>
      <c r="K41" s="735">
        <v>3.0053895000000002</v>
      </c>
      <c r="L41" s="517">
        <v>11.474662500000001</v>
      </c>
      <c r="M41" s="517">
        <v>11.495767499999999</v>
      </c>
      <c r="N41" s="767">
        <v>7.7740425000000002</v>
      </c>
      <c r="O41" s="768"/>
    </row>
    <row r="42" spans="1:15" s="500" customFormat="1" ht="29.25" customHeight="1" thickBot="1">
      <c r="A42" s="482" t="s">
        <v>382</v>
      </c>
      <c r="B42" s="489" t="s">
        <v>383</v>
      </c>
      <c r="C42" s="527">
        <f>SUM(C43:C124)</f>
        <v>70.918591299999989</v>
      </c>
      <c r="D42" s="491">
        <f>SUM(D43:D124)</f>
        <v>65.39860400000002</v>
      </c>
      <c r="E42" s="491">
        <f>SUM(E43:E124)</f>
        <v>77.079970099999997</v>
      </c>
      <c r="F42" s="491">
        <f>SUM(F43:F125)</f>
        <v>133.21067910000005</v>
      </c>
      <c r="G42" s="491">
        <f>SUM(G43:G125)</f>
        <v>137.11138820000002</v>
      </c>
      <c r="H42" s="491">
        <f>SUM(H43:H125)</f>
        <v>129.74808350000001</v>
      </c>
      <c r="I42" s="491">
        <f t="shared" ref="I42:K42" si="9">SUM(I43:I125)</f>
        <v>103.14339859999998</v>
      </c>
      <c r="J42" s="491">
        <f t="shared" si="9"/>
        <v>83.737203399999999</v>
      </c>
      <c r="K42" s="491">
        <f t="shared" si="9"/>
        <v>68.436427999999992</v>
      </c>
      <c r="L42" s="491">
        <f>SUM(L43:L125)</f>
        <v>100.1370562</v>
      </c>
      <c r="M42" s="491">
        <f>SUM(M43:M126)</f>
        <v>95.746253099999976</v>
      </c>
      <c r="N42" s="491">
        <f>SUM(N43:N126)</f>
        <v>74.903814800000006</v>
      </c>
      <c r="O42" s="492">
        <f t="shared" si="4"/>
        <v>1139.5714702999999</v>
      </c>
    </row>
    <row r="43" spans="1:15" s="500" customFormat="1" ht="29.25" customHeight="1">
      <c r="A43" s="739" t="s">
        <v>384</v>
      </c>
      <c r="B43" s="646" t="s">
        <v>592</v>
      </c>
      <c r="C43" s="706">
        <v>0</v>
      </c>
      <c r="D43" s="675">
        <v>0</v>
      </c>
      <c r="E43" s="676">
        <v>0</v>
      </c>
      <c r="F43" s="676">
        <v>0.33289770000000002</v>
      </c>
      <c r="G43" s="676">
        <v>1.5219315</v>
      </c>
      <c r="H43" s="676">
        <v>4.6347057000000005</v>
      </c>
      <c r="I43" s="677">
        <v>0.46775159999999999</v>
      </c>
      <c r="J43" s="677">
        <v>0.2391606</v>
      </c>
      <c r="K43" s="678">
        <v>1.8307199999999999E-2</v>
      </c>
      <c r="L43" s="677">
        <v>5.1524964000000004</v>
      </c>
      <c r="M43" s="657">
        <v>5.1260187000000004</v>
      </c>
      <c r="N43" s="707">
        <v>2.0920407000000001</v>
      </c>
      <c r="O43" s="673">
        <f t="shared" si="4"/>
        <v>19.585310100000001</v>
      </c>
    </row>
    <row r="44" spans="1:15" s="500" customFormat="1" ht="29.25" customHeight="1">
      <c r="A44" s="599" t="s">
        <v>385</v>
      </c>
      <c r="B44" s="647" t="s">
        <v>593</v>
      </c>
      <c r="C44" s="708">
        <v>2.1633337000000004</v>
      </c>
      <c r="D44" s="680">
        <v>0.98345349999999998</v>
      </c>
      <c r="E44" s="681">
        <v>0</v>
      </c>
      <c r="F44" s="681">
        <v>0.95064459999999995</v>
      </c>
      <c r="G44" s="682">
        <v>1.3011288000000001</v>
      </c>
      <c r="H44" s="682">
        <v>1.8094215</v>
      </c>
      <c r="I44" s="683">
        <v>2.3352396</v>
      </c>
      <c r="J44" s="684">
        <v>2.4511868999999997</v>
      </c>
      <c r="K44" s="680">
        <v>2.0162491999999999</v>
      </c>
      <c r="L44" s="683">
        <v>2.0965158000000002</v>
      </c>
      <c r="M44" s="660">
        <v>1.6813579999999999</v>
      </c>
      <c r="N44" s="709">
        <v>1.6832431000000001</v>
      </c>
      <c r="O44" s="673">
        <f t="shared" si="4"/>
        <v>19.471774699999997</v>
      </c>
    </row>
    <row r="45" spans="1:15" s="500" customFormat="1" ht="29.25" customHeight="1">
      <c r="A45" s="599" t="s">
        <v>386</v>
      </c>
      <c r="B45" s="647" t="s">
        <v>594</v>
      </c>
      <c r="C45" s="710">
        <v>5.8724534999999998</v>
      </c>
      <c r="D45" s="680">
        <v>4.3345830000000003</v>
      </c>
      <c r="E45" s="681">
        <v>4.1336691999999999</v>
      </c>
      <c r="F45" s="681">
        <v>9.3917138000000016</v>
      </c>
      <c r="G45" s="686">
        <v>9.7730528999999997</v>
      </c>
      <c r="H45" s="682">
        <v>8.4710087999999999</v>
      </c>
      <c r="I45" s="687">
        <v>5.6222693000000001</v>
      </c>
      <c r="J45" s="684">
        <v>3.5386823999999999</v>
      </c>
      <c r="K45" s="680">
        <v>3.5602731000000003</v>
      </c>
      <c r="L45" s="687">
        <v>6.4788870000000003</v>
      </c>
      <c r="M45" s="663">
        <v>6.5921399999999997</v>
      </c>
      <c r="N45" s="709">
        <v>4.5793558000000001</v>
      </c>
      <c r="O45" s="673">
        <f t="shared" si="4"/>
        <v>72.348088799999999</v>
      </c>
    </row>
    <row r="46" spans="1:15" s="500" customFormat="1" ht="29.25" customHeight="1">
      <c r="A46" s="599" t="s">
        <v>387</v>
      </c>
      <c r="B46" s="647" t="s">
        <v>388</v>
      </c>
      <c r="C46" s="710">
        <v>0.49639169999999999</v>
      </c>
      <c r="D46" s="680">
        <v>0.4549047</v>
      </c>
      <c r="E46" s="681">
        <v>0.49565480000000001</v>
      </c>
      <c r="F46" s="681">
        <v>0.47332750000000001</v>
      </c>
      <c r="G46" s="688">
        <v>0.42826170000000002</v>
      </c>
      <c r="H46" s="682">
        <v>0.36594290000000002</v>
      </c>
      <c r="I46" s="688">
        <v>0.39860279999999998</v>
      </c>
      <c r="J46" s="684">
        <v>0.3518192</v>
      </c>
      <c r="K46" s="680">
        <v>0.1716471</v>
      </c>
      <c r="L46" s="687">
        <v>0.28817029999999999</v>
      </c>
      <c r="M46" s="663">
        <v>0.44486199999999998</v>
      </c>
      <c r="N46" s="709">
        <v>0.51525339999999997</v>
      </c>
      <c r="O46" s="673">
        <f t="shared" si="4"/>
        <v>4.8848380999999996</v>
      </c>
    </row>
    <row r="47" spans="1:15" s="500" customFormat="1" ht="29.25" customHeight="1">
      <c r="A47" s="599" t="s">
        <v>389</v>
      </c>
      <c r="B47" s="647" t="s">
        <v>595</v>
      </c>
      <c r="C47" s="711">
        <v>0</v>
      </c>
      <c r="D47" s="689">
        <v>0</v>
      </c>
      <c r="E47" s="681">
        <v>0</v>
      </c>
      <c r="F47" s="681">
        <v>0.13995540000000001</v>
      </c>
      <c r="G47" s="690">
        <v>0.68989549999999999</v>
      </c>
      <c r="H47" s="682">
        <v>3.1223160999999999</v>
      </c>
      <c r="I47" s="690">
        <v>0.1038422</v>
      </c>
      <c r="J47" s="684">
        <v>0</v>
      </c>
      <c r="K47" s="680">
        <v>0</v>
      </c>
      <c r="L47" s="683">
        <v>3.5017107999999997</v>
      </c>
      <c r="M47" s="660">
        <v>3.4411135000000002</v>
      </c>
      <c r="N47" s="709">
        <v>1.399162</v>
      </c>
      <c r="O47" s="673">
        <f t="shared" si="4"/>
        <v>12.3979955</v>
      </c>
    </row>
    <row r="48" spans="1:15" s="500" customFormat="1" ht="29.25" customHeight="1">
      <c r="A48" s="599" t="s">
        <v>390</v>
      </c>
      <c r="B48" s="647" t="s">
        <v>596</v>
      </c>
      <c r="C48" s="711">
        <v>0</v>
      </c>
      <c r="D48" s="712">
        <v>0</v>
      </c>
      <c r="E48" s="681">
        <v>0</v>
      </c>
      <c r="F48" s="681">
        <v>0.21921299999999999</v>
      </c>
      <c r="G48" s="690">
        <v>0.95172140000000005</v>
      </c>
      <c r="H48" s="682">
        <v>5.5359075999999998</v>
      </c>
      <c r="I48" s="690">
        <v>6.1584661000000001</v>
      </c>
      <c r="J48" s="684">
        <v>4.7601700999999998</v>
      </c>
      <c r="K48" s="680">
        <v>1.8664988</v>
      </c>
      <c r="L48" s="683">
        <v>3.0027892</v>
      </c>
      <c r="M48" s="660">
        <v>2.9084221000000001</v>
      </c>
      <c r="N48" s="709">
        <v>1.1083817</v>
      </c>
      <c r="O48" s="673">
        <f t="shared" si="4"/>
        <v>26.511569999999995</v>
      </c>
    </row>
    <row r="49" spans="1:15" s="500" customFormat="1" ht="29.25" customHeight="1">
      <c r="A49" s="599" t="s">
        <v>391</v>
      </c>
      <c r="B49" s="647" t="s">
        <v>597</v>
      </c>
      <c r="C49" s="711">
        <v>3.0680837000000003</v>
      </c>
      <c r="D49" s="680">
        <v>1.9522568</v>
      </c>
      <c r="E49" s="681">
        <v>0</v>
      </c>
      <c r="F49" s="681">
        <v>1.4143906000000002</v>
      </c>
      <c r="G49" s="690">
        <v>1.5993459999999999</v>
      </c>
      <c r="H49" s="682">
        <v>0.51099209999999995</v>
      </c>
      <c r="I49" s="690">
        <v>6.8413999999999992E-3</v>
      </c>
      <c r="J49" s="684">
        <v>0.64560469999999992</v>
      </c>
      <c r="K49" s="680">
        <v>1.3854706000000001</v>
      </c>
      <c r="L49" s="683">
        <v>0.85232269999999999</v>
      </c>
      <c r="M49" s="660">
        <v>1.1267483999999999</v>
      </c>
      <c r="N49" s="709">
        <v>1.127742</v>
      </c>
      <c r="O49" s="673">
        <f t="shared" si="4"/>
        <v>13.689799000000001</v>
      </c>
    </row>
    <row r="50" spans="1:15" s="500" customFormat="1" ht="29.25" customHeight="1">
      <c r="A50" s="599" t="s">
        <v>392</v>
      </c>
      <c r="B50" s="647" t="s">
        <v>598</v>
      </c>
      <c r="C50" s="710">
        <v>0.24519739999999998</v>
      </c>
      <c r="D50" s="680">
        <v>0.60796459999999997</v>
      </c>
      <c r="E50" s="681">
        <v>0.58123100000000005</v>
      </c>
      <c r="F50" s="681">
        <v>0.52642500000000003</v>
      </c>
      <c r="G50" s="686">
        <v>0.73983209999999999</v>
      </c>
      <c r="H50" s="682">
        <v>0.33242759999999999</v>
      </c>
      <c r="I50" s="687">
        <v>4.6767900000000001E-2</v>
      </c>
      <c r="J50" s="684">
        <v>0.45235709999999996</v>
      </c>
      <c r="K50" s="680">
        <v>4.6766300000000004E-2</v>
      </c>
      <c r="L50" s="683">
        <v>0.2424259</v>
      </c>
      <c r="M50" s="660">
        <v>5.7942399999999998E-2</v>
      </c>
      <c r="N50" s="709">
        <v>0.22996179999999999</v>
      </c>
      <c r="O50" s="673">
        <f t="shared" si="4"/>
        <v>4.1092991000000003</v>
      </c>
    </row>
    <row r="51" spans="1:15" s="487" customFormat="1" ht="29.25" customHeight="1">
      <c r="A51" s="599" t="s">
        <v>393</v>
      </c>
      <c r="B51" s="647" t="s">
        <v>599</v>
      </c>
      <c r="C51" s="710">
        <v>1.9234538000000001</v>
      </c>
      <c r="D51" s="680">
        <v>1.877048</v>
      </c>
      <c r="E51" s="681">
        <v>2.0804035999999999</v>
      </c>
      <c r="F51" s="681">
        <v>2.7486663</v>
      </c>
      <c r="G51" s="682">
        <v>2.6038014</v>
      </c>
      <c r="H51" s="682">
        <v>2.5147096000000002</v>
      </c>
      <c r="I51" s="687">
        <v>1.7220015</v>
      </c>
      <c r="J51" s="684">
        <v>1.0365500999999999</v>
      </c>
      <c r="K51" s="680">
        <v>0.10518889999999999</v>
      </c>
      <c r="L51" s="682">
        <v>1.1665103000000001</v>
      </c>
      <c r="M51" s="660">
        <v>1.3877724</v>
      </c>
      <c r="N51" s="713">
        <v>1.5858406</v>
      </c>
      <c r="O51" s="673">
        <f t="shared" si="4"/>
        <v>20.751946499999999</v>
      </c>
    </row>
    <row r="52" spans="1:15" s="487" customFormat="1" ht="29.25" customHeight="1">
      <c r="A52" s="599" t="s">
        <v>394</v>
      </c>
      <c r="B52" s="647" t="s">
        <v>600</v>
      </c>
      <c r="C52" s="710">
        <v>1.0630306999999999</v>
      </c>
      <c r="D52" s="680">
        <v>0.98254560000000002</v>
      </c>
      <c r="E52" s="681">
        <v>1.049801</v>
      </c>
      <c r="F52" s="681">
        <v>1.0276517000000001</v>
      </c>
      <c r="G52" s="686">
        <v>1.0456783000000001</v>
      </c>
      <c r="H52" s="682">
        <v>0.99375430000000009</v>
      </c>
      <c r="I52" s="687">
        <v>1.0859468999999999</v>
      </c>
      <c r="J52" s="684">
        <v>1.0632543000000001</v>
      </c>
      <c r="K52" s="680">
        <v>1.0313062</v>
      </c>
      <c r="L52" s="686">
        <v>1.0692873000000001</v>
      </c>
      <c r="M52" s="663">
        <v>0.9939041999999999</v>
      </c>
      <c r="N52" s="714">
        <v>1.0275758000000002</v>
      </c>
      <c r="O52" s="673">
        <f t="shared" si="4"/>
        <v>12.4337363</v>
      </c>
    </row>
    <row r="53" spans="1:15" s="487" customFormat="1" ht="29.25" customHeight="1">
      <c r="A53" s="599" t="s">
        <v>395</v>
      </c>
      <c r="B53" s="647" t="s">
        <v>601</v>
      </c>
      <c r="C53" s="710"/>
      <c r="D53" s="680">
        <v>4.99111E-2</v>
      </c>
      <c r="E53" s="681">
        <v>0.23502049999999999</v>
      </c>
      <c r="F53" s="681">
        <v>0.23149149999999999</v>
      </c>
      <c r="G53" s="692">
        <v>0.172877</v>
      </c>
      <c r="H53" s="682">
        <v>5.4748999999999999E-2</v>
      </c>
      <c r="I53" s="692">
        <v>0</v>
      </c>
      <c r="J53" s="684">
        <v>1.5139000000000001E-3</v>
      </c>
      <c r="K53" s="680">
        <v>6.7580100000000004E-2</v>
      </c>
      <c r="L53" s="692">
        <v>0.20035790000000001</v>
      </c>
      <c r="M53" s="667">
        <v>0.2317091</v>
      </c>
      <c r="N53" s="715">
        <v>0.26410440000000002</v>
      </c>
      <c r="O53" s="673">
        <f t="shared" si="4"/>
        <v>1.5093145000000003</v>
      </c>
    </row>
    <row r="54" spans="1:15" s="487" customFormat="1" ht="29.25" customHeight="1">
      <c r="A54" s="599" t="s">
        <v>396</v>
      </c>
      <c r="B54" s="647" t="s">
        <v>602</v>
      </c>
      <c r="C54" s="710">
        <v>0.33396579999999998</v>
      </c>
      <c r="D54" s="680">
        <v>0.34011629999999998</v>
      </c>
      <c r="E54" s="681">
        <v>0.43531990000000004</v>
      </c>
      <c r="F54" s="693">
        <v>0.59003890000000003</v>
      </c>
      <c r="G54" s="688">
        <v>0.28556920000000002</v>
      </c>
      <c r="H54" s="682">
        <v>0.57807549999999996</v>
      </c>
      <c r="I54" s="688">
        <v>0.55922119999999997</v>
      </c>
      <c r="J54" s="684">
        <v>0.40115709999999999</v>
      </c>
      <c r="K54" s="680">
        <v>0.37223780000000001</v>
      </c>
      <c r="L54" s="688">
        <v>0.45651790000000003</v>
      </c>
      <c r="M54" s="664">
        <v>0.33510119999999999</v>
      </c>
      <c r="N54" s="716">
        <v>0.24553920000000001</v>
      </c>
      <c r="O54" s="673">
        <f t="shared" si="4"/>
        <v>4.9328599999999998</v>
      </c>
    </row>
    <row r="55" spans="1:15" s="487" customFormat="1" ht="29.25" customHeight="1">
      <c r="A55" s="599" t="s">
        <v>397</v>
      </c>
      <c r="B55" s="647" t="s">
        <v>603</v>
      </c>
      <c r="C55" s="710">
        <v>0</v>
      </c>
      <c r="D55" s="688">
        <v>0</v>
      </c>
      <c r="E55" s="681">
        <v>0.57363430000000004</v>
      </c>
      <c r="F55" s="693">
        <v>0.90910089999999999</v>
      </c>
      <c r="G55" s="688">
        <v>0.97285630000000001</v>
      </c>
      <c r="H55" s="682">
        <v>1.1439083999999999</v>
      </c>
      <c r="I55" s="688">
        <v>0.80853340000000007</v>
      </c>
      <c r="J55" s="684">
        <v>0.4708948</v>
      </c>
      <c r="K55" s="680">
        <v>0.64281769999999994</v>
      </c>
      <c r="L55" s="688">
        <v>0.71536949999999999</v>
      </c>
      <c r="M55" s="664">
        <v>0.70325290000000007</v>
      </c>
      <c r="N55" s="716">
        <v>2.4041799999999999E-2</v>
      </c>
      <c r="O55" s="673">
        <f t="shared" si="4"/>
        <v>6.9644100000000009</v>
      </c>
    </row>
    <row r="56" spans="1:15" s="487" customFormat="1" ht="29.25" customHeight="1">
      <c r="A56" s="599" t="s">
        <v>398</v>
      </c>
      <c r="B56" s="647" t="s">
        <v>604</v>
      </c>
      <c r="C56" s="711">
        <v>0</v>
      </c>
      <c r="D56" s="717">
        <v>0</v>
      </c>
      <c r="E56" s="681">
        <v>0</v>
      </c>
      <c r="F56" s="681">
        <v>5.3966899999999998E-2</v>
      </c>
      <c r="G56" s="681">
        <v>0.23193720000000001</v>
      </c>
      <c r="H56" s="682">
        <v>1.1566799999999999</v>
      </c>
      <c r="I56" s="684">
        <v>2.5477400000000001E-2</v>
      </c>
      <c r="J56" s="684"/>
      <c r="K56" s="680">
        <v>0</v>
      </c>
      <c r="L56" s="684">
        <v>1.2865298000000001</v>
      </c>
      <c r="M56" s="661">
        <v>1.3001426999999999</v>
      </c>
      <c r="N56" s="718">
        <v>0.51164339999999997</v>
      </c>
      <c r="O56" s="673">
        <f t="shared" si="4"/>
        <v>4.5663773999999995</v>
      </c>
    </row>
    <row r="57" spans="1:15" s="487" customFormat="1" ht="29.25" customHeight="1">
      <c r="A57" s="599" t="s">
        <v>399</v>
      </c>
      <c r="B57" s="647" t="s">
        <v>605</v>
      </c>
      <c r="C57" s="710">
        <v>0.48028109999999996</v>
      </c>
      <c r="D57" s="680">
        <v>0.62373109999999998</v>
      </c>
      <c r="E57" s="681">
        <v>0.94741769999999992</v>
      </c>
      <c r="F57" s="681">
        <v>1.2809946000000001</v>
      </c>
      <c r="G57" s="681">
        <v>1.1857716</v>
      </c>
      <c r="H57" s="682">
        <v>1.177324</v>
      </c>
      <c r="I57" s="684">
        <v>0.98239030000000005</v>
      </c>
      <c r="J57" s="684">
        <v>1.0527651</v>
      </c>
      <c r="K57" s="680">
        <v>0.56073459999999997</v>
      </c>
      <c r="L57" s="684">
        <v>0.9334886</v>
      </c>
      <c r="M57" s="661">
        <v>0.71431719999999999</v>
      </c>
      <c r="N57" s="709">
        <v>0.56205240000000001</v>
      </c>
      <c r="O57" s="673">
        <f t="shared" si="4"/>
        <v>10.501268300000001</v>
      </c>
    </row>
    <row r="58" spans="1:15" s="487" customFormat="1" ht="29.25" customHeight="1">
      <c r="A58" s="599" t="s">
        <v>400</v>
      </c>
      <c r="B58" s="647" t="s">
        <v>606</v>
      </c>
      <c r="C58" s="710">
        <v>0</v>
      </c>
      <c r="D58" s="680">
        <v>0</v>
      </c>
      <c r="E58" s="681">
        <v>0</v>
      </c>
      <c r="F58" s="681">
        <v>0</v>
      </c>
      <c r="G58" s="681">
        <v>0</v>
      </c>
      <c r="H58" s="681">
        <v>0</v>
      </c>
      <c r="I58" s="684">
        <v>0</v>
      </c>
      <c r="J58" s="684">
        <v>0</v>
      </c>
      <c r="K58" s="680">
        <v>0</v>
      </c>
      <c r="L58" s="684"/>
      <c r="M58" s="661"/>
      <c r="N58" s="709"/>
      <c r="O58" s="673">
        <f t="shared" si="4"/>
        <v>0</v>
      </c>
    </row>
    <row r="59" spans="1:15" s="487" customFormat="1" ht="29.25" customHeight="1">
      <c r="A59" s="599" t="s">
        <v>401</v>
      </c>
      <c r="B59" s="647" t="s">
        <v>607</v>
      </c>
      <c r="C59" s="710">
        <v>0.1647873</v>
      </c>
      <c r="D59" s="680">
        <v>0.1532443</v>
      </c>
      <c r="E59" s="681">
        <v>0.16549759999999999</v>
      </c>
      <c r="F59" s="681">
        <v>0.1395574</v>
      </c>
      <c r="G59" s="681">
        <v>0.1362816</v>
      </c>
      <c r="H59" s="682">
        <v>0.13286600000000001</v>
      </c>
      <c r="I59" s="684">
        <v>0.13356579999999998</v>
      </c>
      <c r="J59" s="684">
        <v>0.1324014</v>
      </c>
      <c r="K59" s="680">
        <v>0.14043310000000001</v>
      </c>
      <c r="L59" s="684">
        <v>0.1461972</v>
      </c>
      <c r="M59" s="661">
        <v>0.1100888</v>
      </c>
      <c r="N59" s="709">
        <v>0.13394</v>
      </c>
      <c r="O59" s="673">
        <f t="shared" si="4"/>
        <v>1.6888605000000001</v>
      </c>
    </row>
    <row r="60" spans="1:15" s="487" customFormat="1" ht="29.25" customHeight="1">
      <c r="A60" s="599" t="s">
        <v>402</v>
      </c>
      <c r="B60" s="647" t="s">
        <v>608</v>
      </c>
      <c r="C60" s="710">
        <v>0.84400219999999992</v>
      </c>
      <c r="D60" s="680">
        <v>0.77452460000000001</v>
      </c>
      <c r="E60" s="681">
        <v>0.8406479</v>
      </c>
      <c r="F60" s="681">
        <v>0.80799860000000001</v>
      </c>
      <c r="G60" s="681">
        <v>0.82031409999999993</v>
      </c>
      <c r="H60" s="682">
        <v>0.76408869999999995</v>
      </c>
      <c r="I60" s="684">
        <v>0.78594819999999999</v>
      </c>
      <c r="J60" s="684">
        <v>0.64899300000000004</v>
      </c>
      <c r="K60" s="680">
        <v>0.72664419999999996</v>
      </c>
      <c r="L60" s="684">
        <v>0.73050459999999995</v>
      </c>
      <c r="M60" s="661">
        <v>0.76420809999999995</v>
      </c>
      <c r="N60" s="709">
        <v>0.81398360000000003</v>
      </c>
      <c r="O60" s="673">
        <f t="shared" si="4"/>
        <v>9.3218578000000001</v>
      </c>
    </row>
    <row r="61" spans="1:15" s="487" customFormat="1" ht="29.25" customHeight="1">
      <c r="A61" s="599" t="s">
        <v>403</v>
      </c>
      <c r="B61" s="647" t="s">
        <v>609</v>
      </c>
      <c r="C61" s="710">
        <v>0.1761693</v>
      </c>
      <c r="D61" s="680">
        <v>1.36943E-2</v>
      </c>
      <c r="E61" s="681">
        <v>1.2447518</v>
      </c>
      <c r="F61" s="681">
        <v>1.0849964999999999</v>
      </c>
      <c r="G61" s="681">
        <v>0.54725440000000003</v>
      </c>
      <c r="H61" s="682">
        <v>0.23885379999999998</v>
      </c>
      <c r="I61" s="684">
        <v>0</v>
      </c>
      <c r="J61" s="684">
        <v>0</v>
      </c>
      <c r="K61" s="680">
        <v>0.1698819</v>
      </c>
      <c r="L61" s="684">
        <v>0.74757569999999995</v>
      </c>
      <c r="M61" s="661">
        <v>1.0251323999999999</v>
      </c>
      <c r="N61" s="709">
        <v>1.1219308000000001</v>
      </c>
      <c r="O61" s="673">
        <f t="shared" si="4"/>
        <v>6.3702408999999998</v>
      </c>
    </row>
    <row r="62" spans="1:15" s="487" customFormat="1" ht="29.25" customHeight="1">
      <c r="A62" s="599" t="s">
        <v>404</v>
      </c>
      <c r="B62" s="647" t="s">
        <v>610</v>
      </c>
      <c r="C62" s="710">
        <v>0.36111370000000004</v>
      </c>
      <c r="D62" s="680">
        <v>0.416209</v>
      </c>
      <c r="E62" s="681">
        <v>0.48690879999999997</v>
      </c>
      <c r="F62" s="681">
        <v>0.45496640000000005</v>
      </c>
      <c r="G62" s="681">
        <v>0.4235314</v>
      </c>
      <c r="H62" s="682">
        <v>0.4355523</v>
      </c>
      <c r="I62" s="684">
        <v>0.35282930000000001</v>
      </c>
      <c r="J62" s="684">
        <v>0.28955120000000001</v>
      </c>
      <c r="K62" s="680">
        <v>0.15510370000000001</v>
      </c>
      <c r="L62" s="684">
        <v>0.34595909999999996</v>
      </c>
      <c r="M62" s="661">
        <v>0.3737666</v>
      </c>
      <c r="N62" s="709">
        <v>0.44216820000000001</v>
      </c>
      <c r="O62" s="673">
        <f t="shared" si="4"/>
        <v>4.5376597000000007</v>
      </c>
    </row>
    <row r="63" spans="1:15" s="487" customFormat="1" ht="29.25" customHeight="1">
      <c r="A63" s="599" t="s">
        <v>405</v>
      </c>
      <c r="B63" s="647" t="s">
        <v>611</v>
      </c>
      <c r="C63" s="710">
        <v>0.362479</v>
      </c>
      <c r="D63" s="680">
        <v>0.32464770000000004</v>
      </c>
      <c r="E63" s="681">
        <v>0.28111330000000001</v>
      </c>
      <c r="F63" s="681">
        <v>0.1333085</v>
      </c>
      <c r="G63" s="681">
        <v>0.13037389999999999</v>
      </c>
      <c r="H63" s="682">
        <v>3.9791000000000002E-3</v>
      </c>
      <c r="I63" s="684">
        <v>0</v>
      </c>
      <c r="J63" s="684">
        <v>0</v>
      </c>
      <c r="K63" s="680">
        <v>3.3630999999999999E-3</v>
      </c>
      <c r="L63" s="684">
        <v>0.10526580000000001</v>
      </c>
      <c r="M63" s="661">
        <v>0.10842</v>
      </c>
      <c r="N63" s="709">
        <v>0.1784086</v>
      </c>
      <c r="O63" s="673">
        <f t="shared" si="4"/>
        <v>1.631359</v>
      </c>
    </row>
    <row r="64" spans="1:15" s="487" customFormat="1" ht="29.25" customHeight="1">
      <c r="A64" s="599" t="s">
        <v>406</v>
      </c>
      <c r="B64" s="647" t="s">
        <v>409</v>
      </c>
      <c r="C64" s="710">
        <v>0.75734330000000005</v>
      </c>
      <c r="D64" s="680">
        <v>0.6588248000000001</v>
      </c>
      <c r="E64" s="681">
        <v>0.70296769999999997</v>
      </c>
      <c r="F64" s="681">
        <v>0.76091430000000004</v>
      </c>
      <c r="G64" s="681">
        <v>0.75841180000000008</v>
      </c>
      <c r="H64" s="682">
        <v>0.50643440000000006</v>
      </c>
      <c r="I64" s="684">
        <v>0.41601709999999997</v>
      </c>
      <c r="J64" s="684">
        <v>0.26814549999999998</v>
      </c>
      <c r="K64" s="680">
        <v>0.35320940000000001</v>
      </c>
      <c r="L64" s="684">
        <v>0.53845640000000006</v>
      </c>
      <c r="M64" s="661">
        <v>0.65569919999999993</v>
      </c>
      <c r="N64" s="709">
        <v>0.71499469999999998</v>
      </c>
      <c r="O64" s="673">
        <f t="shared" si="4"/>
        <v>7.0914186000000008</v>
      </c>
    </row>
    <row r="65" spans="1:15" s="487" customFormat="1" ht="29.25" customHeight="1">
      <c r="A65" s="599" t="s">
        <v>407</v>
      </c>
      <c r="B65" s="647" t="s">
        <v>612</v>
      </c>
      <c r="C65" s="710">
        <v>0.39715690000000003</v>
      </c>
      <c r="D65" s="680">
        <v>0.19300820000000002</v>
      </c>
      <c r="E65" s="681">
        <v>0.28422999999999998</v>
      </c>
      <c r="F65" s="681">
        <v>0.19022410000000001</v>
      </c>
      <c r="G65" s="681">
        <v>0</v>
      </c>
      <c r="H65" s="682">
        <v>0</v>
      </c>
      <c r="I65" s="684">
        <v>0</v>
      </c>
      <c r="J65" s="684">
        <v>0</v>
      </c>
      <c r="K65" s="680">
        <v>0</v>
      </c>
      <c r="L65" s="684">
        <v>0.22543089999999999</v>
      </c>
      <c r="M65" s="661">
        <v>0.18924389999999999</v>
      </c>
      <c r="N65" s="709">
        <v>0.17728079999999999</v>
      </c>
      <c r="O65" s="673">
        <f t="shared" si="4"/>
        <v>1.6565748</v>
      </c>
    </row>
    <row r="66" spans="1:15" s="487" customFormat="1" ht="29.25" customHeight="1">
      <c r="A66" s="599" t="s">
        <v>408</v>
      </c>
      <c r="B66" s="647" t="s">
        <v>613</v>
      </c>
      <c r="C66" s="710">
        <v>0.60866109999999995</v>
      </c>
      <c r="D66" s="680">
        <v>0.65668880000000007</v>
      </c>
      <c r="E66" s="681">
        <v>0.73290949999999999</v>
      </c>
      <c r="F66" s="681">
        <v>1.6094795</v>
      </c>
      <c r="G66" s="681">
        <v>1.8127405000000001</v>
      </c>
      <c r="H66" s="682">
        <v>1.1853038999999999</v>
      </c>
      <c r="I66" s="684">
        <v>0.81320040000000005</v>
      </c>
      <c r="J66" s="684">
        <v>0.31397359999999996</v>
      </c>
      <c r="K66" s="680">
        <v>0.37828119999999998</v>
      </c>
      <c r="L66" s="684">
        <v>0.42807429999999996</v>
      </c>
      <c r="M66" s="661">
        <v>0.71227969999999996</v>
      </c>
      <c r="N66" s="709">
        <v>0.52441910000000003</v>
      </c>
      <c r="O66" s="673">
        <f t="shared" si="4"/>
        <v>9.7760115999999986</v>
      </c>
    </row>
    <row r="67" spans="1:15" s="487" customFormat="1" ht="29.25" customHeight="1">
      <c r="A67" s="599" t="s">
        <v>410</v>
      </c>
      <c r="B67" s="647" t="s">
        <v>614</v>
      </c>
      <c r="C67" s="710">
        <v>0.17564850000000001</v>
      </c>
      <c r="D67" s="680">
        <v>0.18987770000000001</v>
      </c>
      <c r="E67" s="681">
        <v>0.20037529999999998</v>
      </c>
      <c r="F67" s="681">
        <v>0.27691500000000002</v>
      </c>
      <c r="G67" s="682">
        <v>0.24176449999999999</v>
      </c>
      <c r="H67" s="682">
        <v>0.18638950000000001</v>
      </c>
      <c r="I67" s="683">
        <v>0.15879799999999999</v>
      </c>
      <c r="J67" s="684">
        <v>9.1947799999999996E-2</v>
      </c>
      <c r="K67" s="680">
        <v>7.5238600000000003E-2</v>
      </c>
      <c r="L67" s="683">
        <v>7.1536100000000005E-2</v>
      </c>
      <c r="M67" s="660">
        <v>8.4058399999999991E-2</v>
      </c>
      <c r="N67" s="709">
        <v>0.17883740000000001</v>
      </c>
      <c r="O67" s="673">
        <f t="shared" si="4"/>
        <v>1.9313868000000001</v>
      </c>
    </row>
    <row r="68" spans="1:15" s="487" customFormat="1" ht="29.25" customHeight="1">
      <c r="A68" s="599" t="s">
        <v>411</v>
      </c>
      <c r="B68" s="647" t="s">
        <v>615</v>
      </c>
      <c r="C68" s="711">
        <v>0.20088</v>
      </c>
      <c r="D68" s="680">
        <v>4.1993999999999997E-2</v>
      </c>
      <c r="E68" s="681">
        <v>0.20718449999999999</v>
      </c>
      <c r="F68" s="681">
        <v>0.21310220000000002</v>
      </c>
      <c r="G68" s="682">
        <v>0.15126339999999999</v>
      </c>
      <c r="H68" s="682">
        <v>0.15100920000000001</v>
      </c>
      <c r="I68" s="683">
        <v>4.7299999999999998E-5</v>
      </c>
      <c r="J68" s="684">
        <v>0</v>
      </c>
      <c r="K68" s="680">
        <v>0.17756929999999999</v>
      </c>
      <c r="L68" s="683">
        <v>0.21756149999999999</v>
      </c>
      <c r="M68" s="660">
        <v>0.29571420000000004</v>
      </c>
      <c r="N68" s="709">
        <v>0.33881549999999999</v>
      </c>
      <c r="O68" s="673">
        <f t="shared" si="4"/>
        <v>1.9951411000000001</v>
      </c>
    </row>
    <row r="69" spans="1:15" s="487" customFormat="1" ht="29.25" customHeight="1">
      <c r="A69" s="599" t="s">
        <v>412</v>
      </c>
      <c r="B69" s="647" t="s">
        <v>616</v>
      </c>
      <c r="C69" s="711">
        <v>0.23843910000000001</v>
      </c>
      <c r="D69" s="680">
        <v>0.59163969999999999</v>
      </c>
      <c r="E69" s="681">
        <v>0.6739773</v>
      </c>
      <c r="F69" s="681">
        <v>0.89114249999999995</v>
      </c>
      <c r="G69" s="682">
        <v>0.61127469999999995</v>
      </c>
      <c r="H69" s="682">
        <v>0.83460350000000005</v>
      </c>
      <c r="I69" s="683">
        <v>0.5588843</v>
      </c>
      <c r="J69" s="684">
        <v>0.55103440000000004</v>
      </c>
      <c r="K69" s="680">
        <v>0.15779409999999999</v>
      </c>
      <c r="L69" s="683">
        <v>0.44835609999999998</v>
      </c>
      <c r="M69" s="660">
        <v>0.33463799999999999</v>
      </c>
      <c r="N69" s="709">
        <v>0.16119629999999999</v>
      </c>
      <c r="O69" s="673">
        <f t="shared" si="4"/>
        <v>6.0529800000000007</v>
      </c>
    </row>
    <row r="70" spans="1:15" s="487" customFormat="1" ht="29.25" customHeight="1">
      <c r="A70" s="599" t="s">
        <v>413</v>
      </c>
      <c r="B70" s="647" t="s">
        <v>617</v>
      </c>
      <c r="C70" s="710">
        <v>0.6711201</v>
      </c>
      <c r="D70" s="680">
        <v>0.45904319999999998</v>
      </c>
      <c r="E70" s="681">
        <v>0.41649929999999996</v>
      </c>
      <c r="F70" s="681">
        <v>0.49533120000000003</v>
      </c>
      <c r="G70" s="682">
        <v>1.3355118000000001</v>
      </c>
      <c r="H70" s="682">
        <v>1.4745591</v>
      </c>
      <c r="I70" s="683">
        <v>0.95454450000000002</v>
      </c>
      <c r="J70" s="684">
        <v>0.93313080000000004</v>
      </c>
      <c r="K70" s="680">
        <v>0.81319140000000001</v>
      </c>
      <c r="L70" s="683">
        <v>0.81612090000000004</v>
      </c>
      <c r="M70" s="660">
        <v>0.7570017</v>
      </c>
      <c r="N70" s="709">
        <v>0.75565979999999999</v>
      </c>
      <c r="O70" s="673">
        <f t="shared" si="4"/>
        <v>9.8817138</v>
      </c>
    </row>
    <row r="71" spans="1:15" s="487" customFormat="1" ht="29.25" customHeight="1">
      <c r="A71" s="599" t="s">
        <v>414</v>
      </c>
      <c r="B71" s="647" t="s">
        <v>618</v>
      </c>
      <c r="C71" s="711">
        <v>0</v>
      </c>
      <c r="D71" s="680">
        <v>0.2230384</v>
      </c>
      <c r="E71" s="681">
        <v>0.75103969999999998</v>
      </c>
      <c r="F71" s="681">
        <v>0.73438239999999999</v>
      </c>
      <c r="G71" s="682">
        <v>0.73890619999999996</v>
      </c>
      <c r="H71" s="682">
        <v>0.8066641</v>
      </c>
      <c r="I71" s="683">
        <v>0.81385909999999995</v>
      </c>
      <c r="J71" s="684">
        <v>0.8973489</v>
      </c>
      <c r="K71" s="680">
        <v>0.16187609999999999</v>
      </c>
      <c r="L71" s="683">
        <v>0.83661589999999997</v>
      </c>
      <c r="M71" s="660">
        <v>0.66018330000000003</v>
      </c>
      <c r="N71" s="709">
        <v>0.260712</v>
      </c>
      <c r="O71" s="673">
        <f t="shared" si="4"/>
        <v>6.8846260999999993</v>
      </c>
    </row>
    <row r="72" spans="1:15" s="487" customFormat="1" ht="29.25" customHeight="1">
      <c r="A72" s="599" t="s">
        <v>415</v>
      </c>
      <c r="B72" s="647" t="s">
        <v>619</v>
      </c>
      <c r="C72" s="710"/>
      <c r="D72" s="680"/>
      <c r="E72" s="681"/>
      <c r="F72" s="681"/>
      <c r="G72" s="682"/>
      <c r="H72" s="682"/>
      <c r="I72" s="683"/>
      <c r="J72" s="684"/>
      <c r="K72" s="680"/>
      <c r="L72" s="683"/>
      <c r="M72" s="660"/>
      <c r="N72" s="709"/>
      <c r="O72" s="673">
        <f t="shared" si="4"/>
        <v>0</v>
      </c>
    </row>
    <row r="73" spans="1:15" s="487" customFormat="1" ht="29.25" customHeight="1">
      <c r="A73" s="599" t="s">
        <v>416</v>
      </c>
      <c r="B73" s="647" t="s">
        <v>620</v>
      </c>
      <c r="C73" s="710">
        <v>1.1134667</v>
      </c>
      <c r="D73" s="680">
        <v>0.9929136999999999</v>
      </c>
      <c r="E73" s="681">
        <v>1.4589637</v>
      </c>
      <c r="F73" s="681">
        <v>3.3580475000000001</v>
      </c>
      <c r="G73" s="682">
        <v>3.4069342999999996</v>
      </c>
      <c r="H73" s="682">
        <v>3.3987405000000002</v>
      </c>
      <c r="I73" s="683">
        <v>3.4556163</v>
      </c>
      <c r="J73" s="684">
        <v>3.3799055</v>
      </c>
      <c r="K73" s="680">
        <v>2.6513195999999999</v>
      </c>
      <c r="L73" s="683">
        <v>2.6165993999999997</v>
      </c>
      <c r="M73" s="660">
        <v>1.9883474999999999</v>
      </c>
      <c r="N73" s="709">
        <v>1.4639692</v>
      </c>
      <c r="O73" s="673">
        <f t="shared" si="4"/>
        <v>29.284823899999999</v>
      </c>
    </row>
    <row r="74" spans="1:15" s="487" customFormat="1" ht="29.25" customHeight="1">
      <c r="A74" s="599" t="s">
        <v>417</v>
      </c>
      <c r="B74" s="647" t="s">
        <v>621</v>
      </c>
      <c r="C74" s="710">
        <v>2.45171E-2</v>
      </c>
      <c r="D74" s="680">
        <v>2.5260662999999997</v>
      </c>
      <c r="E74" s="681">
        <v>5.6625912000000005</v>
      </c>
      <c r="F74" s="681">
        <v>7.7465256</v>
      </c>
      <c r="G74" s="682">
        <v>7.0210589000000008</v>
      </c>
      <c r="H74" s="682">
        <v>5.2744938000000001</v>
      </c>
      <c r="I74" s="683">
        <v>4.1563264000000002</v>
      </c>
      <c r="J74" s="684">
        <v>2.0214466999999998</v>
      </c>
      <c r="K74" s="680">
        <v>3.4791500000000003E-2</v>
      </c>
      <c r="L74" s="683">
        <v>2.4964722999999998</v>
      </c>
      <c r="M74" s="660">
        <v>2.0061203000000001</v>
      </c>
      <c r="N74" s="709">
        <v>1.4355614999999999</v>
      </c>
      <c r="O74" s="673">
        <f t="shared" si="4"/>
        <v>40.405971599999994</v>
      </c>
    </row>
    <row r="75" spans="1:15" s="487" customFormat="1" ht="29.25" customHeight="1">
      <c r="A75" s="599" t="s">
        <v>418</v>
      </c>
      <c r="B75" s="647" t="s">
        <v>622</v>
      </c>
      <c r="C75" s="710">
        <v>1.4048878999999999</v>
      </c>
      <c r="D75" s="680">
        <v>0.68187259999999994</v>
      </c>
      <c r="E75" s="681">
        <v>0</v>
      </c>
      <c r="F75" s="681">
        <v>0.1929186</v>
      </c>
      <c r="G75" s="682">
        <v>0.53221010000000002</v>
      </c>
      <c r="H75" s="682">
        <v>0.78190730000000008</v>
      </c>
      <c r="I75" s="683">
        <v>0.69618940000000007</v>
      </c>
      <c r="J75" s="684">
        <v>1.2671661999999999</v>
      </c>
      <c r="K75" s="680">
        <v>1.1311770000000001</v>
      </c>
      <c r="L75" s="683">
        <v>1.7169505</v>
      </c>
      <c r="M75" s="660">
        <v>1.3090275</v>
      </c>
      <c r="N75" s="709">
        <v>1.1960271</v>
      </c>
      <c r="O75" s="673">
        <f t="shared" si="4"/>
        <v>10.910334199999999</v>
      </c>
    </row>
    <row r="76" spans="1:15" s="487" customFormat="1" ht="29.25" customHeight="1">
      <c r="A76" s="599" t="s">
        <v>419</v>
      </c>
      <c r="B76" s="647" t="s">
        <v>623</v>
      </c>
      <c r="C76" s="710">
        <v>1.0556717</v>
      </c>
      <c r="D76" s="680">
        <v>1.1021462</v>
      </c>
      <c r="E76" s="681">
        <v>1.5166626000000001</v>
      </c>
      <c r="F76" s="681">
        <v>2.8512112000000003</v>
      </c>
      <c r="G76" s="682">
        <v>2.1192588999999997</v>
      </c>
      <c r="H76" s="682">
        <v>2.6566457000000003</v>
      </c>
      <c r="I76" s="683">
        <v>2.0238731000000003</v>
      </c>
      <c r="J76" s="684">
        <v>1.9829906000000002</v>
      </c>
      <c r="K76" s="680">
        <v>1.2677673</v>
      </c>
      <c r="L76" s="683">
        <v>1.7741267000000001</v>
      </c>
      <c r="M76" s="660">
        <v>1.3475756999999999</v>
      </c>
      <c r="N76" s="709">
        <v>0.98396609999999995</v>
      </c>
      <c r="O76" s="673">
        <f t="shared" si="4"/>
        <v>20.681895799999999</v>
      </c>
    </row>
    <row r="77" spans="1:15" s="487" customFormat="1" ht="29.25" customHeight="1">
      <c r="A77" s="599" t="s">
        <v>420</v>
      </c>
      <c r="B77" s="647" t="s">
        <v>624</v>
      </c>
      <c r="C77" s="710">
        <v>2.8752409000000001</v>
      </c>
      <c r="D77" s="680">
        <v>1.9772561000000002</v>
      </c>
      <c r="E77" s="681">
        <v>1.9514696999999999</v>
      </c>
      <c r="F77" s="681">
        <v>4.4094554000000006</v>
      </c>
      <c r="G77" s="682">
        <v>6.4372527000000002</v>
      </c>
      <c r="H77" s="682">
        <v>5.5130777999999996</v>
      </c>
      <c r="I77" s="683">
        <v>3.3716686</v>
      </c>
      <c r="J77" s="684">
        <v>1.6795581000000002</v>
      </c>
      <c r="K77" s="680">
        <v>1.3784945</v>
      </c>
      <c r="L77" s="683">
        <v>3.4487855999999999</v>
      </c>
      <c r="M77" s="660">
        <v>3.6156157999999996</v>
      </c>
      <c r="N77" s="709">
        <v>2.4285042000000003</v>
      </c>
      <c r="O77" s="673">
        <f t="shared" ref="O77:O141" si="10">SUM(C77:N77)</f>
        <v>39.086379399999998</v>
      </c>
    </row>
    <row r="78" spans="1:15" s="487" customFormat="1" ht="29.25" customHeight="1">
      <c r="A78" s="599" t="s">
        <v>421</v>
      </c>
      <c r="B78" s="647" t="s">
        <v>625</v>
      </c>
      <c r="C78" s="710">
        <v>2.9051130000000001</v>
      </c>
      <c r="D78" s="680">
        <v>2.5902539999999998</v>
      </c>
      <c r="E78" s="681">
        <v>2.7210779999999999</v>
      </c>
      <c r="F78" s="681">
        <v>3.9445830000000002</v>
      </c>
      <c r="G78" s="682">
        <v>5.0988480000000003</v>
      </c>
      <c r="H78" s="682">
        <v>5.8250609999999998</v>
      </c>
      <c r="I78" s="683">
        <v>5.9205269999999999</v>
      </c>
      <c r="J78" s="684">
        <v>5.7254940000000003</v>
      </c>
      <c r="K78" s="680">
        <v>5.1405960000000004</v>
      </c>
      <c r="L78" s="683">
        <v>4.9757429999999996</v>
      </c>
      <c r="M78" s="660">
        <v>4.085121</v>
      </c>
      <c r="N78" s="709">
        <v>3.6966869999999998</v>
      </c>
      <c r="O78" s="673">
        <f t="shared" si="10"/>
        <v>52.629104999999996</v>
      </c>
    </row>
    <row r="79" spans="1:15" s="487" customFormat="1" ht="29.25" customHeight="1">
      <c r="A79" s="599" t="s">
        <v>422</v>
      </c>
      <c r="B79" s="647" t="s">
        <v>626</v>
      </c>
      <c r="C79" s="710">
        <v>2.6232422999999998</v>
      </c>
      <c r="D79" s="680">
        <v>3.8773882999999998</v>
      </c>
      <c r="E79" s="681">
        <v>5.0316095999999995</v>
      </c>
      <c r="F79" s="695">
        <v>5.7376739000000008</v>
      </c>
      <c r="G79" s="682">
        <v>5.8862139000000004</v>
      </c>
      <c r="H79" s="682">
        <v>6.2464708</v>
      </c>
      <c r="I79" s="683">
        <v>4.6158805999999997</v>
      </c>
      <c r="J79" s="684">
        <v>5.3018294000000008</v>
      </c>
      <c r="K79" s="680">
        <v>4.2907715999999994</v>
      </c>
      <c r="L79" s="683">
        <v>4.7382545</v>
      </c>
      <c r="M79" s="660">
        <v>3.3923245</v>
      </c>
      <c r="N79" s="709">
        <v>2.7694883999999997</v>
      </c>
      <c r="O79" s="673">
        <f t="shared" si="10"/>
        <v>54.511147800000003</v>
      </c>
    </row>
    <row r="80" spans="1:15" s="487" customFormat="1" ht="29.25" customHeight="1">
      <c r="A80" s="599" t="s">
        <v>423</v>
      </c>
      <c r="B80" s="647" t="s">
        <v>627</v>
      </c>
      <c r="C80" s="711">
        <v>0.63672640000000003</v>
      </c>
      <c r="D80" s="680">
        <v>0.67542140000000006</v>
      </c>
      <c r="E80" s="681">
        <v>0.892818</v>
      </c>
      <c r="F80" s="681">
        <v>1.0482108000000001</v>
      </c>
      <c r="G80" s="682">
        <v>0.76105369999999994</v>
      </c>
      <c r="H80" s="682"/>
      <c r="I80" s="683">
        <v>0</v>
      </c>
      <c r="J80" s="684">
        <v>3.7619999999999998E-4</v>
      </c>
      <c r="K80" s="680">
        <v>0.87462499999999999</v>
      </c>
      <c r="L80" s="683">
        <v>1.0977323000000001</v>
      </c>
      <c r="M80" s="660">
        <v>0.89619910000000003</v>
      </c>
      <c r="N80" s="709">
        <v>0.84138069999999998</v>
      </c>
      <c r="O80" s="673">
        <f t="shared" si="10"/>
        <v>7.7245436000000005</v>
      </c>
    </row>
    <row r="81" spans="1:15" s="487" customFormat="1" ht="29.25" customHeight="1">
      <c r="A81" s="599" t="s">
        <v>424</v>
      </c>
      <c r="B81" s="647" t="s">
        <v>628</v>
      </c>
      <c r="C81" s="710">
        <v>0.90576469999999998</v>
      </c>
      <c r="D81" s="680">
        <v>0.71523380000000003</v>
      </c>
      <c r="E81" s="681">
        <v>0.66919949999999995</v>
      </c>
      <c r="F81" s="681">
        <v>0.76440280000000005</v>
      </c>
      <c r="G81" s="682">
        <v>1.7220495</v>
      </c>
      <c r="H81" s="682">
        <v>3.973128</v>
      </c>
      <c r="I81" s="683">
        <v>4.7748707999999995</v>
      </c>
      <c r="J81" s="684">
        <v>4.6016155000000003</v>
      </c>
      <c r="K81" s="680">
        <v>3.9147032000000004</v>
      </c>
      <c r="L81" s="683">
        <v>2.6035370000000002</v>
      </c>
      <c r="M81" s="660">
        <v>1.6882775000000001</v>
      </c>
      <c r="N81" s="709">
        <v>1.2700068999999998</v>
      </c>
      <c r="O81" s="673">
        <f t="shared" si="10"/>
        <v>27.6027892</v>
      </c>
    </row>
    <row r="82" spans="1:15" s="487" customFormat="1" ht="29.25" customHeight="1">
      <c r="A82" s="599" t="s">
        <v>425</v>
      </c>
      <c r="B82" s="647" t="s">
        <v>629</v>
      </c>
      <c r="C82" s="710">
        <v>0.2205067</v>
      </c>
      <c r="D82" s="680">
        <v>0</v>
      </c>
      <c r="E82" s="681">
        <v>0.12952279999999999</v>
      </c>
      <c r="F82" s="681">
        <v>1.3261181000000002</v>
      </c>
      <c r="G82" s="682">
        <v>0.91425390000000006</v>
      </c>
      <c r="H82" s="682">
        <v>1.0061859</v>
      </c>
      <c r="I82" s="683">
        <v>0.71922900000000001</v>
      </c>
      <c r="J82" s="684">
        <v>1.0406399</v>
      </c>
      <c r="K82" s="680">
        <v>0.89514550000000004</v>
      </c>
      <c r="L82" s="683">
        <v>1.0483830999999999</v>
      </c>
      <c r="M82" s="660">
        <v>0.7334117</v>
      </c>
      <c r="N82" s="709">
        <v>0.52828540000000002</v>
      </c>
      <c r="O82" s="673">
        <f t="shared" si="10"/>
        <v>8.5616820000000011</v>
      </c>
    </row>
    <row r="83" spans="1:15" s="487" customFormat="1" ht="29.25" customHeight="1">
      <c r="A83" s="599" t="s">
        <v>426</v>
      </c>
      <c r="B83" s="647" t="s">
        <v>429</v>
      </c>
      <c r="C83" s="710">
        <v>2.1025130999999999</v>
      </c>
      <c r="D83" s="680">
        <v>1.9235503</v>
      </c>
      <c r="E83" s="681">
        <v>1.9377879</v>
      </c>
      <c r="F83" s="695">
        <v>1.7730611999999999</v>
      </c>
      <c r="G83" s="682">
        <v>1.5473011000000001</v>
      </c>
      <c r="H83" s="682">
        <v>1.2751015000000001</v>
      </c>
      <c r="I83" s="683">
        <v>0.97798010000000002</v>
      </c>
      <c r="J83" s="684">
        <v>0.92680370000000001</v>
      </c>
      <c r="K83" s="680">
        <v>0.98614360000000001</v>
      </c>
      <c r="L83" s="683">
        <v>1.5105478999999999</v>
      </c>
      <c r="M83" s="660">
        <v>2.1836913999999998</v>
      </c>
      <c r="N83" s="709">
        <v>2.2496496000000001</v>
      </c>
      <c r="O83" s="673">
        <f t="shared" si="10"/>
        <v>19.394131400000003</v>
      </c>
    </row>
    <row r="84" spans="1:15" s="487" customFormat="1" ht="29.25" customHeight="1">
      <c r="A84" s="599" t="s">
        <v>427</v>
      </c>
      <c r="B84" s="647" t="s">
        <v>431</v>
      </c>
      <c r="C84" s="711"/>
      <c r="D84" s="680"/>
      <c r="E84" s="681"/>
      <c r="F84" s="681"/>
      <c r="G84" s="682"/>
      <c r="H84" s="682"/>
      <c r="I84" s="683"/>
      <c r="J84" s="684"/>
      <c r="K84" s="680"/>
      <c r="L84" s="683"/>
      <c r="M84" s="660"/>
      <c r="N84" s="709"/>
      <c r="O84" s="673">
        <f t="shared" si="10"/>
        <v>0</v>
      </c>
    </row>
    <row r="85" spans="1:15" s="487" customFormat="1" ht="29.25" customHeight="1">
      <c r="A85" s="599" t="s">
        <v>428</v>
      </c>
      <c r="B85" s="647" t="s">
        <v>433</v>
      </c>
      <c r="C85" s="711">
        <v>1.6617392</v>
      </c>
      <c r="D85" s="680">
        <v>1.4461978</v>
      </c>
      <c r="E85" s="681">
        <v>1.6428635</v>
      </c>
      <c r="F85" s="681">
        <v>1.5878501</v>
      </c>
      <c r="G85" s="682">
        <v>1.0766661000000002</v>
      </c>
      <c r="H85" s="682">
        <v>2.3375532999999997</v>
      </c>
      <c r="I85" s="683">
        <v>3.1630297999999999</v>
      </c>
      <c r="J85" s="684">
        <v>1.6469233000000001</v>
      </c>
      <c r="K85" s="680">
        <v>2.1680842</v>
      </c>
      <c r="L85" s="683">
        <v>1.6753346999999998</v>
      </c>
      <c r="M85" s="660">
        <v>2.7663899000000001</v>
      </c>
      <c r="N85" s="709">
        <v>3.1605509000000001</v>
      </c>
      <c r="O85" s="673">
        <f t="shared" si="10"/>
        <v>24.333182799999999</v>
      </c>
    </row>
    <row r="86" spans="1:15" s="487" customFormat="1" ht="29.25" customHeight="1">
      <c r="A86" s="599" t="s">
        <v>430</v>
      </c>
      <c r="B86" s="647" t="s">
        <v>435</v>
      </c>
      <c r="C86" s="711"/>
      <c r="D86" s="680"/>
      <c r="E86" s="681"/>
      <c r="F86" s="681"/>
      <c r="G86" s="682"/>
      <c r="H86" s="682"/>
      <c r="I86" s="683"/>
      <c r="J86" s="684"/>
      <c r="K86" s="680"/>
      <c r="L86" s="683"/>
      <c r="M86" s="660"/>
      <c r="N86" s="709"/>
      <c r="O86" s="673">
        <f t="shared" si="10"/>
        <v>0</v>
      </c>
    </row>
    <row r="87" spans="1:15" s="487" customFormat="1" ht="29.25" customHeight="1">
      <c r="A87" s="599" t="s">
        <v>432</v>
      </c>
      <c r="B87" s="647" t="s">
        <v>437</v>
      </c>
      <c r="C87" s="711">
        <v>1.2097061999999998</v>
      </c>
      <c r="D87" s="680">
        <v>0.97192409999999996</v>
      </c>
      <c r="E87" s="681">
        <v>1.0388816000000001</v>
      </c>
      <c r="F87" s="681">
        <v>1.3201308999999999</v>
      </c>
      <c r="G87" s="682">
        <v>1.3485852</v>
      </c>
      <c r="H87" s="682">
        <v>0.88283849999999997</v>
      </c>
      <c r="I87" s="683">
        <v>0.84818169999999993</v>
      </c>
      <c r="J87" s="684">
        <v>0.60302199999999995</v>
      </c>
      <c r="K87" s="680">
        <v>0.48252499999999998</v>
      </c>
      <c r="L87" s="683">
        <v>0.78180190000000005</v>
      </c>
      <c r="M87" s="660">
        <v>1.0147005</v>
      </c>
      <c r="N87" s="709">
        <v>1.1322652</v>
      </c>
      <c r="O87" s="673">
        <f t="shared" si="10"/>
        <v>11.634562799999998</v>
      </c>
    </row>
    <row r="88" spans="1:15" s="487" customFormat="1" ht="29.25" customHeight="1">
      <c r="A88" s="599" t="s">
        <v>434</v>
      </c>
      <c r="B88" s="647" t="s">
        <v>439</v>
      </c>
      <c r="C88" s="711">
        <v>4.1195069999999996</v>
      </c>
      <c r="D88" s="680">
        <v>3.5334878999999999</v>
      </c>
      <c r="E88" s="681">
        <v>3.2871484999999998</v>
      </c>
      <c r="F88" s="681">
        <v>4.4187884999999998</v>
      </c>
      <c r="G88" s="682">
        <v>3.9193894</v>
      </c>
      <c r="H88" s="682">
        <v>2.1804728999999998</v>
      </c>
      <c r="I88" s="683">
        <v>1.4353031999999999</v>
      </c>
      <c r="J88" s="684">
        <v>1.0466423</v>
      </c>
      <c r="K88" s="680">
        <v>1.2231538</v>
      </c>
      <c r="L88" s="683">
        <v>2.7449472000000004</v>
      </c>
      <c r="M88" s="660">
        <v>3.9847846000000002</v>
      </c>
      <c r="N88" s="709">
        <v>4.1869812</v>
      </c>
      <c r="O88" s="673">
        <f t="shared" si="10"/>
        <v>36.080606500000002</v>
      </c>
    </row>
    <row r="89" spans="1:15" s="487" customFormat="1" ht="29.25" customHeight="1">
      <c r="A89" s="599" t="s">
        <v>436</v>
      </c>
      <c r="B89" s="647" t="s">
        <v>630</v>
      </c>
      <c r="C89" s="711">
        <v>0.32124440000000004</v>
      </c>
      <c r="D89" s="680">
        <v>0.3268895</v>
      </c>
      <c r="E89" s="681">
        <v>0.44284319999999999</v>
      </c>
      <c r="F89" s="681">
        <v>0.73724219999999996</v>
      </c>
      <c r="G89" s="686">
        <v>5.38316E-2</v>
      </c>
      <c r="H89" s="682">
        <v>0.5564154</v>
      </c>
      <c r="I89" s="683">
        <v>0.59755619999999998</v>
      </c>
      <c r="J89" s="684">
        <v>0.56394240000000007</v>
      </c>
      <c r="K89" s="680">
        <v>0.39231759999999999</v>
      </c>
      <c r="L89" s="683">
        <v>0.54280530000000005</v>
      </c>
      <c r="M89" s="660">
        <v>0.41871790000000003</v>
      </c>
      <c r="N89" s="709">
        <v>0.31720520000000002</v>
      </c>
      <c r="O89" s="673">
        <f t="shared" si="10"/>
        <v>5.2710109000000003</v>
      </c>
    </row>
    <row r="90" spans="1:15" s="487" customFormat="1" ht="29.25" customHeight="1">
      <c r="A90" s="599" t="s">
        <v>438</v>
      </c>
      <c r="B90" s="647" t="s">
        <v>631</v>
      </c>
      <c r="C90" s="711">
        <v>0.37429670000000004</v>
      </c>
      <c r="D90" s="680">
        <v>0.40618850000000001</v>
      </c>
      <c r="E90" s="681">
        <v>0.5240785</v>
      </c>
      <c r="F90" s="681">
        <v>0.97582250000000004</v>
      </c>
      <c r="G90" s="686">
        <v>0.84292750000000005</v>
      </c>
      <c r="H90" s="682">
        <v>0.29717349999999998</v>
      </c>
      <c r="I90" s="683">
        <v>0.14343979999999998</v>
      </c>
      <c r="J90" s="684">
        <v>2.9732700000000001E-2</v>
      </c>
      <c r="K90" s="680">
        <v>0</v>
      </c>
      <c r="L90" s="683">
        <v>6.4832500000000001E-2</v>
      </c>
      <c r="M90" s="660">
        <v>0.1602113</v>
      </c>
      <c r="N90" s="709">
        <v>0.16859950000000001</v>
      </c>
      <c r="O90" s="673">
        <f t="shared" si="10"/>
        <v>3.9873029999999998</v>
      </c>
    </row>
    <row r="91" spans="1:15" s="487" customFormat="1" ht="29.25" customHeight="1">
      <c r="A91" s="599" t="s">
        <v>440</v>
      </c>
      <c r="B91" s="647" t="s">
        <v>632</v>
      </c>
      <c r="C91" s="711">
        <v>1.3822653</v>
      </c>
      <c r="D91" s="680">
        <v>1.1810503999999999</v>
      </c>
      <c r="E91" s="681">
        <v>1.6125794</v>
      </c>
      <c r="F91" s="681">
        <v>4.4919796999999999</v>
      </c>
      <c r="G91" s="686">
        <v>4.7924698000000001</v>
      </c>
      <c r="H91" s="682">
        <v>4.7870062000000004</v>
      </c>
      <c r="I91" s="683">
        <v>4.5640302000000004</v>
      </c>
      <c r="J91" s="684">
        <v>2.1084337</v>
      </c>
      <c r="K91" s="680">
        <v>1.3584134999999999</v>
      </c>
      <c r="L91" s="683">
        <v>2.1162529999999999</v>
      </c>
      <c r="M91" s="660">
        <v>1.4844200000000001</v>
      </c>
      <c r="N91" s="709">
        <v>1.1850517</v>
      </c>
      <c r="O91" s="673">
        <f t="shared" si="10"/>
        <v>31.0639529</v>
      </c>
    </row>
    <row r="92" spans="1:15" s="487" customFormat="1" ht="29.25" customHeight="1">
      <c r="A92" s="599" t="s">
        <v>441</v>
      </c>
      <c r="B92" s="647" t="s">
        <v>633</v>
      </c>
      <c r="C92" s="711">
        <v>1.2669393</v>
      </c>
      <c r="D92" s="680">
        <v>1.0341608</v>
      </c>
      <c r="E92" s="681">
        <v>1.1545703</v>
      </c>
      <c r="F92" s="681">
        <v>1.2545058999999998</v>
      </c>
      <c r="G92" s="686">
        <v>0.63436809999999999</v>
      </c>
      <c r="H92" s="682">
        <v>0.59969980000000001</v>
      </c>
      <c r="I92" s="683">
        <v>0.98620530000000006</v>
      </c>
      <c r="J92" s="684">
        <v>0.98793609999999998</v>
      </c>
      <c r="K92" s="680">
        <v>0.834453</v>
      </c>
      <c r="L92" s="683">
        <v>0.85666799999999999</v>
      </c>
      <c r="M92" s="660">
        <v>0.84555859999999994</v>
      </c>
      <c r="N92" s="709">
        <v>0.82653149999999997</v>
      </c>
      <c r="O92" s="673">
        <f t="shared" si="10"/>
        <v>11.2815967</v>
      </c>
    </row>
    <row r="93" spans="1:15" s="487" customFormat="1" ht="29.25" customHeight="1">
      <c r="A93" s="599" t="s">
        <v>442</v>
      </c>
      <c r="B93" s="647" t="s">
        <v>634</v>
      </c>
      <c r="C93" s="711">
        <v>0.77146919999999997</v>
      </c>
      <c r="D93" s="680">
        <v>0.62362780000000007</v>
      </c>
      <c r="E93" s="681">
        <v>0.50339140000000004</v>
      </c>
      <c r="F93" s="681">
        <v>0.78553190000000006</v>
      </c>
      <c r="G93" s="686">
        <v>0.5036043</v>
      </c>
      <c r="H93" s="682">
        <v>0.1806595</v>
      </c>
      <c r="I93" s="683">
        <v>0.23012949999999999</v>
      </c>
      <c r="J93" s="684">
        <v>0.1655373</v>
      </c>
      <c r="K93" s="680">
        <v>0.27314140000000003</v>
      </c>
      <c r="L93" s="683">
        <v>0.55897109999999994</v>
      </c>
      <c r="M93" s="660">
        <v>0.69995669999999999</v>
      </c>
      <c r="N93" s="709">
        <v>0.68437309999999996</v>
      </c>
      <c r="O93" s="673">
        <f t="shared" si="10"/>
        <v>5.9803932</v>
      </c>
    </row>
    <row r="94" spans="1:15" s="487" customFormat="1" ht="29.25" customHeight="1">
      <c r="A94" s="599" t="s">
        <v>443</v>
      </c>
      <c r="B94" s="649" t="s">
        <v>635</v>
      </c>
      <c r="C94" s="711">
        <v>0.32687359999999999</v>
      </c>
      <c r="D94" s="680">
        <v>0.22638839999999999</v>
      </c>
      <c r="E94" s="681">
        <v>0.29142780000000001</v>
      </c>
      <c r="F94" s="681">
        <v>0.60826969999999991</v>
      </c>
      <c r="G94" s="686">
        <v>0.65796860000000001</v>
      </c>
      <c r="H94" s="682">
        <v>0.58753130000000009</v>
      </c>
      <c r="I94" s="683">
        <v>0.1877663</v>
      </c>
      <c r="J94" s="684">
        <v>0.19742989999999999</v>
      </c>
      <c r="K94" s="680">
        <v>3.8273399999999999E-2</v>
      </c>
      <c r="L94" s="683">
        <v>0.31326340000000003</v>
      </c>
      <c r="M94" s="660">
        <v>0.44655529999999999</v>
      </c>
      <c r="N94" s="709">
        <v>0.1276188</v>
      </c>
      <c r="O94" s="673">
        <f t="shared" si="10"/>
        <v>4.0093664999999996</v>
      </c>
    </row>
    <row r="95" spans="1:15" s="487" customFormat="1" ht="29.25" customHeight="1">
      <c r="A95" s="599" t="s">
        <v>444</v>
      </c>
      <c r="B95" s="647" t="s">
        <v>636</v>
      </c>
      <c r="C95" s="711">
        <v>0.71948350000000005</v>
      </c>
      <c r="D95" s="680">
        <v>0.88723680000000005</v>
      </c>
      <c r="E95" s="681">
        <v>0.91075700000000004</v>
      </c>
      <c r="F95" s="681">
        <v>1.1333149</v>
      </c>
      <c r="G95" s="686">
        <v>1.3427833999999998</v>
      </c>
      <c r="H95" s="682">
        <v>1.4760705000000001</v>
      </c>
      <c r="I95" s="683">
        <v>1.4961996000000002</v>
      </c>
      <c r="J95" s="684">
        <v>1.5565929999999999</v>
      </c>
      <c r="K95" s="680">
        <v>1.4559831000000001</v>
      </c>
      <c r="L95" s="683">
        <v>1.4190526999999999</v>
      </c>
      <c r="M95" s="660">
        <v>1.2005794999999999</v>
      </c>
      <c r="N95" s="709">
        <v>1.1125983000000002</v>
      </c>
      <c r="O95" s="673">
        <f t="shared" si="10"/>
        <v>14.7106523</v>
      </c>
    </row>
    <row r="96" spans="1:15" s="487" customFormat="1" ht="29.25" customHeight="1">
      <c r="A96" s="599" t="s">
        <v>445</v>
      </c>
      <c r="B96" s="647" t="s">
        <v>637</v>
      </c>
      <c r="C96" s="711">
        <v>8.0563700000000002E-2</v>
      </c>
      <c r="D96" s="680">
        <v>9.0772500000000006E-2</v>
      </c>
      <c r="E96" s="681">
        <v>0.16246340000000001</v>
      </c>
      <c r="F96" s="681">
        <v>0.69045529999999999</v>
      </c>
      <c r="G96" s="686">
        <v>0.7754702</v>
      </c>
      <c r="H96" s="680">
        <v>0.44847749999999997</v>
      </c>
      <c r="I96" s="683">
        <v>0.4085297</v>
      </c>
      <c r="J96" s="684">
        <v>0.24718799999999999</v>
      </c>
      <c r="K96" s="680">
        <v>0.26490579999999997</v>
      </c>
      <c r="L96" s="683">
        <v>0.27470209999999995</v>
      </c>
      <c r="M96" s="660">
        <v>0.1421403</v>
      </c>
      <c r="N96" s="709">
        <v>0.14147899999999999</v>
      </c>
      <c r="O96" s="673">
        <f t="shared" si="10"/>
        <v>3.7271474999999992</v>
      </c>
    </row>
    <row r="97" spans="1:15" s="487" customFormat="1" ht="29.25" customHeight="1">
      <c r="A97" s="599" t="s">
        <v>446</v>
      </c>
      <c r="B97" s="647" t="s">
        <v>638</v>
      </c>
      <c r="C97" s="711">
        <v>0.63291450000000005</v>
      </c>
      <c r="D97" s="680">
        <v>0.95476150000000004</v>
      </c>
      <c r="E97" s="681">
        <v>1.4585393</v>
      </c>
      <c r="F97" s="681">
        <v>2.1662642999999999</v>
      </c>
      <c r="G97" s="686">
        <v>1.3316231999999999</v>
      </c>
      <c r="H97" s="680">
        <v>1.5663898999999999</v>
      </c>
      <c r="I97" s="683">
        <v>1.1622991</v>
      </c>
      <c r="J97" s="684">
        <v>1.7348926</v>
      </c>
      <c r="K97" s="680">
        <v>0.68144019999999994</v>
      </c>
      <c r="L97" s="683">
        <v>1.1870744</v>
      </c>
      <c r="M97" s="660">
        <v>0.75782190000000005</v>
      </c>
      <c r="N97" s="709">
        <v>0.60899930000000002</v>
      </c>
      <c r="O97" s="673">
        <f t="shared" si="10"/>
        <v>14.2430202</v>
      </c>
    </row>
    <row r="98" spans="1:15" s="487" customFormat="1" ht="29.25" customHeight="1">
      <c r="A98" s="599" t="s">
        <v>447</v>
      </c>
      <c r="B98" s="647" t="s">
        <v>639</v>
      </c>
      <c r="C98" s="711">
        <v>0.7510329</v>
      </c>
      <c r="D98" s="680">
        <v>0.59895339999999997</v>
      </c>
      <c r="E98" s="681">
        <v>0.80052199999999996</v>
      </c>
      <c r="F98" s="681">
        <v>1.5868548999999998</v>
      </c>
      <c r="G98" s="686">
        <v>1.6022110000000001</v>
      </c>
      <c r="H98" s="680">
        <v>0.76096419999999998</v>
      </c>
      <c r="I98" s="683">
        <v>0.81313690000000005</v>
      </c>
      <c r="J98" s="684">
        <v>0.48820730000000001</v>
      </c>
      <c r="K98" s="695">
        <v>0.37609440000000005</v>
      </c>
      <c r="L98" s="683">
        <v>0.88741789999999998</v>
      </c>
      <c r="M98" s="660">
        <v>1.0444286</v>
      </c>
      <c r="N98" s="709">
        <v>0.4659374</v>
      </c>
      <c r="O98" s="673">
        <f t="shared" si="10"/>
        <v>10.175760899999998</v>
      </c>
    </row>
    <row r="99" spans="1:15" s="487" customFormat="1" ht="29.25" customHeight="1">
      <c r="A99" s="599" t="s">
        <v>448</v>
      </c>
      <c r="B99" s="647" t="s">
        <v>640</v>
      </c>
      <c r="C99" s="711">
        <v>2.9670559999999999</v>
      </c>
      <c r="D99" s="680">
        <v>2.4726162</v>
      </c>
      <c r="E99" s="681">
        <v>2.8843725</v>
      </c>
      <c r="F99" s="681">
        <v>5.4474887999999995</v>
      </c>
      <c r="G99" s="686">
        <v>5.3115968000000002</v>
      </c>
      <c r="H99" s="680">
        <v>2.3830198999999999</v>
      </c>
      <c r="I99" s="683">
        <v>2.7766371000000003</v>
      </c>
      <c r="J99" s="684">
        <v>1.6374420000000001</v>
      </c>
      <c r="K99" s="680">
        <v>1.3064001000000001</v>
      </c>
      <c r="L99" s="683">
        <v>3.2678834000000001</v>
      </c>
      <c r="M99" s="660">
        <v>3.7432059999999998</v>
      </c>
      <c r="N99" s="709">
        <v>2.0275729</v>
      </c>
      <c r="O99" s="673">
        <f t="shared" si="10"/>
        <v>36.225291700000007</v>
      </c>
    </row>
    <row r="100" spans="1:15" s="487" customFormat="1" ht="29.25" customHeight="1">
      <c r="A100" s="599" t="s">
        <v>449</v>
      </c>
      <c r="B100" s="647" t="s">
        <v>641</v>
      </c>
      <c r="C100" s="719">
        <v>2.6099926</v>
      </c>
      <c r="D100" s="680">
        <v>2.1590758999999999</v>
      </c>
      <c r="E100" s="681">
        <v>2.1529783</v>
      </c>
      <c r="F100" s="681">
        <v>3.5674077000000004</v>
      </c>
      <c r="G100" s="696">
        <v>3.4676572000000001</v>
      </c>
      <c r="H100" s="680">
        <v>1.6257185000000001</v>
      </c>
      <c r="I100" s="683">
        <v>1.8140758000000001</v>
      </c>
      <c r="J100" s="684">
        <v>1.1705112</v>
      </c>
      <c r="K100" s="680">
        <v>1.0099568000000001</v>
      </c>
      <c r="L100" s="684">
        <v>2.2000199999999999</v>
      </c>
      <c r="M100" s="661">
        <v>2.8362769999999999</v>
      </c>
      <c r="N100" s="709">
        <v>2.1079977999999997</v>
      </c>
      <c r="O100" s="673">
        <f t="shared" si="10"/>
        <v>26.7216688</v>
      </c>
    </row>
    <row r="101" spans="1:15" s="487" customFormat="1" ht="29.25" customHeight="1">
      <c r="A101" s="599" t="s">
        <v>450</v>
      </c>
      <c r="B101" s="647" t="s">
        <v>452</v>
      </c>
      <c r="C101" s="719">
        <v>0.19761039999999999</v>
      </c>
      <c r="D101" s="680">
        <v>0.1962718</v>
      </c>
      <c r="E101" s="681">
        <v>0.23853079999999999</v>
      </c>
      <c r="F101" s="681">
        <v>0.27145399999999997</v>
      </c>
      <c r="G101" s="696">
        <v>0.14201759999999999</v>
      </c>
      <c r="H101" s="680"/>
      <c r="I101" s="683">
        <v>0</v>
      </c>
      <c r="J101" s="684"/>
      <c r="K101" s="680">
        <v>0</v>
      </c>
      <c r="L101" s="684">
        <v>7.8651800000000008E-2</v>
      </c>
      <c r="M101" s="661">
        <v>0.1476316</v>
      </c>
      <c r="N101" s="709">
        <v>0.25856780000000001</v>
      </c>
      <c r="O101" s="673">
        <f t="shared" si="10"/>
        <v>1.5307358</v>
      </c>
    </row>
    <row r="102" spans="1:15" s="487" customFormat="1" ht="29.25" customHeight="1">
      <c r="A102" s="599" t="s">
        <v>451</v>
      </c>
      <c r="B102" s="647" t="s">
        <v>454</v>
      </c>
      <c r="C102" s="719">
        <v>0.51627559999999995</v>
      </c>
      <c r="D102" s="680">
        <v>0.52103909999999998</v>
      </c>
      <c r="E102" s="681">
        <v>0.67049169999999991</v>
      </c>
      <c r="F102" s="681">
        <v>1.1907958000000001</v>
      </c>
      <c r="G102" s="696">
        <v>1.6578054</v>
      </c>
      <c r="H102" s="680">
        <v>0.57334419999999997</v>
      </c>
      <c r="I102" s="683">
        <v>0.74297740000000001</v>
      </c>
      <c r="J102" s="684">
        <v>0.39943580000000001</v>
      </c>
      <c r="K102" s="680">
        <v>0.24367670000000002</v>
      </c>
      <c r="L102" s="684">
        <v>0.47812500000000002</v>
      </c>
      <c r="M102" s="661">
        <v>0.43060759999999998</v>
      </c>
      <c r="N102" s="709">
        <v>0.3111236</v>
      </c>
      <c r="O102" s="673">
        <f t="shared" si="10"/>
        <v>7.7356979000000008</v>
      </c>
    </row>
    <row r="103" spans="1:15" s="487" customFormat="1" ht="29.25" customHeight="1">
      <c r="A103" s="599" t="s">
        <v>453</v>
      </c>
      <c r="B103" s="647" t="s">
        <v>456</v>
      </c>
      <c r="C103" s="711">
        <v>0.4216184</v>
      </c>
      <c r="D103" s="680">
        <v>0.41058250000000002</v>
      </c>
      <c r="E103" s="681">
        <v>0.54001480000000002</v>
      </c>
      <c r="F103" s="681">
        <v>1.3788845000000001</v>
      </c>
      <c r="G103" s="696">
        <v>1.8742141999999999</v>
      </c>
      <c r="H103" s="680">
        <v>1.8687305000000001</v>
      </c>
      <c r="I103" s="683">
        <v>1.2072076</v>
      </c>
      <c r="J103" s="684">
        <v>0.62125759999999997</v>
      </c>
      <c r="K103" s="680">
        <v>0.3545604</v>
      </c>
      <c r="L103" s="683">
        <v>0.53145629999999999</v>
      </c>
      <c r="M103" s="660">
        <v>0.43865370000000004</v>
      </c>
      <c r="N103" s="709">
        <v>0.35157329999999998</v>
      </c>
      <c r="O103" s="673">
        <f t="shared" si="10"/>
        <v>9.9987538000000011</v>
      </c>
    </row>
    <row r="104" spans="1:15" s="487" customFormat="1" ht="29.25" customHeight="1">
      <c r="A104" s="599" t="s">
        <v>455</v>
      </c>
      <c r="B104" s="647" t="s">
        <v>642</v>
      </c>
      <c r="C104" s="711">
        <v>1.9038326999999999</v>
      </c>
      <c r="D104" s="680">
        <v>1.5354128</v>
      </c>
      <c r="E104" s="681">
        <v>2.0751106999999998</v>
      </c>
      <c r="F104" s="681">
        <v>4.0634012000000004</v>
      </c>
      <c r="G104" s="696">
        <v>2.6949763</v>
      </c>
      <c r="H104" s="680">
        <v>2.2162528999999997</v>
      </c>
      <c r="I104" s="683">
        <v>4.0770841999999998</v>
      </c>
      <c r="J104" s="684">
        <v>5.3863598000000001</v>
      </c>
      <c r="K104" s="680">
        <v>4.4509009000000006</v>
      </c>
      <c r="L104" s="683">
        <v>3.1333674999999999</v>
      </c>
      <c r="M104" s="660">
        <v>2.1704724</v>
      </c>
      <c r="N104" s="709">
        <v>1.4331467</v>
      </c>
      <c r="O104" s="673">
        <f t="shared" si="10"/>
        <v>35.140318100000002</v>
      </c>
    </row>
    <row r="105" spans="1:15" s="487" customFormat="1" ht="29.25" customHeight="1">
      <c r="A105" s="599" t="s">
        <v>457</v>
      </c>
      <c r="B105" s="647" t="s">
        <v>458</v>
      </c>
      <c r="C105" s="720">
        <v>0.1262713</v>
      </c>
      <c r="D105" s="680">
        <v>0.113333</v>
      </c>
      <c r="E105" s="681">
        <v>0.12819160000000002</v>
      </c>
      <c r="F105" s="681">
        <v>5.4514800000000002E-2</v>
      </c>
      <c r="G105" s="696">
        <v>0.13845770000000002</v>
      </c>
      <c r="H105" s="680">
        <v>0.13380329999999999</v>
      </c>
      <c r="I105" s="683">
        <v>0.13902870000000001</v>
      </c>
      <c r="J105" s="684">
        <v>0.11666460000000001</v>
      </c>
      <c r="K105" s="680">
        <v>7.3621600000000009E-2</v>
      </c>
      <c r="L105" s="698">
        <v>5.88324E-2</v>
      </c>
      <c r="M105" s="671">
        <v>5.0663300000000001E-2</v>
      </c>
      <c r="N105" s="709">
        <v>9.84733E-2</v>
      </c>
      <c r="O105" s="673">
        <f t="shared" si="10"/>
        <v>1.2318556000000001</v>
      </c>
    </row>
    <row r="106" spans="1:15" s="487" customFormat="1" ht="29.25" customHeight="1">
      <c r="A106" s="599" t="s">
        <v>459</v>
      </c>
      <c r="B106" s="647" t="s">
        <v>643</v>
      </c>
      <c r="C106" s="711">
        <v>0.76206819999999997</v>
      </c>
      <c r="D106" s="680">
        <v>0.58521900000000004</v>
      </c>
      <c r="E106" s="681">
        <v>0.77795300000000001</v>
      </c>
      <c r="F106" s="681">
        <v>4.1861122999999996</v>
      </c>
      <c r="G106" s="696">
        <v>4.9173809000000004</v>
      </c>
      <c r="H106" s="680">
        <v>4.4600090000000003</v>
      </c>
      <c r="I106" s="683">
        <v>2.1949830000000001</v>
      </c>
      <c r="J106" s="684">
        <v>1.1722473</v>
      </c>
      <c r="K106" s="680">
        <v>0.68693380000000004</v>
      </c>
      <c r="L106" s="683">
        <v>0.87964819999999999</v>
      </c>
      <c r="M106" s="660">
        <v>0.92775430000000003</v>
      </c>
      <c r="N106" s="709">
        <v>0.62756210000000001</v>
      </c>
      <c r="O106" s="673">
        <f t="shared" si="10"/>
        <v>22.177871099999994</v>
      </c>
    </row>
    <row r="107" spans="1:15" s="487" customFormat="1" ht="29.25" customHeight="1">
      <c r="A107" s="599" t="s">
        <v>460</v>
      </c>
      <c r="B107" s="647" t="s">
        <v>644</v>
      </c>
      <c r="C107" s="711">
        <v>1.7372661</v>
      </c>
      <c r="D107" s="680">
        <v>1.529153</v>
      </c>
      <c r="E107" s="681">
        <v>2.2037087999999998</v>
      </c>
      <c r="F107" s="681">
        <v>6.3143965</v>
      </c>
      <c r="G107" s="696">
        <v>6.5684987999999995</v>
      </c>
      <c r="H107" s="680">
        <v>6.0349574000000006</v>
      </c>
      <c r="I107" s="683">
        <v>2.6544099999999999</v>
      </c>
      <c r="J107" s="684">
        <v>1.4374233000000001</v>
      </c>
      <c r="K107" s="680">
        <v>0.85807469999999997</v>
      </c>
      <c r="L107" s="683">
        <v>1.2523850000000001</v>
      </c>
      <c r="M107" s="660">
        <v>1.473462</v>
      </c>
      <c r="N107" s="709">
        <v>1.0933961000000001</v>
      </c>
      <c r="O107" s="673">
        <f t="shared" si="10"/>
        <v>33.157131699999994</v>
      </c>
    </row>
    <row r="108" spans="1:15" s="487" customFormat="1" ht="29.25" customHeight="1">
      <c r="A108" s="599" t="s">
        <v>461</v>
      </c>
      <c r="B108" s="647" t="s">
        <v>462</v>
      </c>
      <c r="C108" s="711">
        <v>1.3058231</v>
      </c>
      <c r="D108" s="699">
        <v>1.3703635000000001</v>
      </c>
      <c r="E108" s="681">
        <v>1.5347902</v>
      </c>
      <c r="F108" s="681">
        <v>5.2535007999999994</v>
      </c>
      <c r="G108" s="696">
        <v>5.9650102</v>
      </c>
      <c r="H108" s="680">
        <v>2.3048864999999998</v>
      </c>
      <c r="I108" s="683">
        <v>1.4958058000000001</v>
      </c>
      <c r="J108" s="684">
        <v>0.48708459999999998</v>
      </c>
      <c r="K108" s="680">
        <v>0.6586997</v>
      </c>
      <c r="L108" s="683">
        <v>1.0664042</v>
      </c>
      <c r="M108" s="660">
        <v>1.6204766000000002</v>
      </c>
      <c r="N108" s="709">
        <v>1.2949083000000001</v>
      </c>
      <c r="O108" s="673">
        <f t="shared" si="10"/>
        <v>24.357753499999998</v>
      </c>
    </row>
    <row r="109" spans="1:15" s="487" customFormat="1" ht="29.25" customHeight="1">
      <c r="A109" s="599" t="s">
        <v>463</v>
      </c>
      <c r="B109" s="647" t="s">
        <v>464</v>
      </c>
      <c r="C109" s="711">
        <v>0.38563130000000001</v>
      </c>
      <c r="D109" s="700">
        <v>0.41333619999999999</v>
      </c>
      <c r="E109" s="681">
        <v>0.57181159999999998</v>
      </c>
      <c r="F109" s="681">
        <v>1.1023073999999999</v>
      </c>
      <c r="G109" s="696">
        <v>1.1032271999999999</v>
      </c>
      <c r="H109" s="680">
        <v>1.0195225999999999</v>
      </c>
      <c r="I109" s="683">
        <v>0.71170880000000003</v>
      </c>
      <c r="J109" s="684">
        <v>0.53734340000000003</v>
      </c>
      <c r="K109" s="680">
        <v>0.412887</v>
      </c>
      <c r="L109" s="683">
        <v>0.35719200000000001</v>
      </c>
      <c r="M109" s="660">
        <v>0.30113670000000003</v>
      </c>
      <c r="N109" s="709">
        <v>0.27671279999999998</v>
      </c>
      <c r="O109" s="673">
        <f t="shared" si="10"/>
        <v>7.1928170000000016</v>
      </c>
    </row>
    <row r="110" spans="1:15" s="487" customFormat="1" ht="29.25" customHeight="1">
      <c r="A110" s="599" t="s">
        <v>465</v>
      </c>
      <c r="B110" s="647" t="s">
        <v>645</v>
      </c>
      <c r="C110" s="711">
        <v>0.52961930000000002</v>
      </c>
      <c r="D110" s="699">
        <v>0.57772519999999994</v>
      </c>
      <c r="E110" s="681">
        <v>0.47220790000000001</v>
      </c>
      <c r="F110" s="681">
        <v>0.35891400000000001</v>
      </c>
      <c r="G110" s="696">
        <v>0.39166090000000003</v>
      </c>
      <c r="H110" s="701"/>
      <c r="I110" s="683"/>
      <c r="J110" s="684">
        <v>0</v>
      </c>
      <c r="K110" s="680">
        <v>0</v>
      </c>
      <c r="L110" s="683">
        <v>7.1529999999999996E-3</v>
      </c>
      <c r="M110" s="660">
        <v>0.30183969999999999</v>
      </c>
      <c r="N110" s="709">
        <v>0.3772471</v>
      </c>
      <c r="O110" s="673">
        <f t="shared" si="10"/>
        <v>3.0163671000000001</v>
      </c>
    </row>
    <row r="111" spans="1:15" s="487" customFormat="1" ht="29.25" customHeight="1">
      <c r="A111" s="599" t="s">
        <v>466</v>
      </c>
      <c r="B111" s="647" t="s">
        <v>646</v>
      </c>
      <c r="C111" s="711">
        <v>0.1846344</v>
      </c>
      <c r="D111" s="699">
        <v>0.21119299999999999</v>
      </c>
      <c r="E111" s="681">
        <v>0.25753100000000001</v>
      </c>
      <c r="F111" s="681">
        <v>0.59052300000000002</v>
      </c>
      <c r="G111" s="696">
        <v>0.48369690000000004</v>
      </c>
      <c r="H111" s="680">
        <v>0.5073607</v>
      </c>
      <c r="I111" s="683">
        <v>0.63896710000000001</v>
      </c>
      <c r="J111" s="684">
        <v>0.5888431999999999</v>
      </c>
      <c r="K111" s="680">
        <v>0.61683049999999995</v>
      </c>
      <c r="L111" s="683">
        <v>0.56789580000000006</v>
      </c>
      <c r="M111" s="660">
        <v>0.37029099999999998</v>
      </c>
      <c r="N111" s="709">
        <v>0.250693</v>
      </c>
      <c r="O111" s="673">
        <f t="shared" si="10"/>
        <v>5.2684595999999999</v>
      </c>
    </row>
    <row r="112" spans="1:15" s="487" customFormat="1" ht="29.25" customHeight="1">
      <c r="A112" s="599" t="s">
        <v>467</v>
      </c>
      <c r="B112" s="649" t="s">
        <v>647</v>
      </c>
      <c r="C112" s="711">
        <v>0.33434399999999997</v>
      </c>
      <c r="D112" s="700">
        <v>0.28425829999999996</v>
      </c>
      <c r="E112" s="681">
        <v>0.36460979999999998</v>
      </c>
      <c r="F112" s="681">
        <v>1.1607223</v>
      </c>
      <c r="G112" s="696">
        <v>0.8192566</v>
      </c>
      <c r="H112" s="680">
        <v>1.0611981000000001</v>
      </c>
      <c r="I112" s="683">
        <v>1.1384168000000001</v>
      </c>
      <c r="J112" s="684">
        <v>0.97218599999999999</v>
      </c>
      <c r="K112" s="680">
        <v>0.97637960000000001</v>
      </c>
      <c r="L112" s="683">
        <v>0.9002502</v>
      </c>
      <c r="M112" s="660">
        <v>0.56730800000000003</v>
      </c>
      <c r="N112" s="709">
        <v>0.35173340000000003</v>
      </c>
      <c r="O112" s="673">
        <f t="shared" si="10"/>
        <v>8.9306631000000021</v>
      </c>
    </row>
    <row r="113" spans="1:15" s="487" customFormat="1" ht="29.25" customHeight="1">
      <c r="A113" s="599" t="s">
        <v>468</v>
      </c>
      <c r="B113" s="647" t="s">
        <v>648</v>
      </c>
      <c r="C113" s="711">
        <v>0.25056479999999998</v>
      </c>
      <c r="D113" s="699">
        <v>0.22702910000000001</v>
      </c>
      <c r="E113" s="681">
        <v>0.29100859999999995</v>
      </c>
      <c r="F113" s="681">
        <v>0.6163419</v>
      </c>
      <c r="G113" s="696">
        <v>0.56141869999999994</v>
      </c>
      <c r="H113" s="680">
        <v>0.47911340000000002</v>
      </c>
      <c r="I113" s="683">
        <v>0.31261699999999998</v>
      </c>
      <c r="J113" s="684">
        <v>0.41177469999999999</v>
      </c>
      <c r="K113" s="680">
        <v>0.60024860000000002</v>
      </c>
      <c r="L113" s="683">
        <v>0.51565229999999995</v>
      </c>
      <c r="M113" s="660">
        <v>0.39469740000000003</v>
      </c>
      <c r="N113" s="709">
        <v>0.31304349999999997</v>
      </c>
      <c r="O113" s="673">
        <f t="shared" si="10"/>
        <v>4.9735100000000001</v>
      </c>
    </row>
    <row r="114" spans="1:15" s="487" customFormat="1" ht="29.25" customHeight="1">
      <c r="A114" s="599" t="s">
        <v>469</v>
      </c>
      <c r="B114" s="647" t="s">
        <v>649</v>
      </c>
      <c r="C114" s="711">
        <v>0.3590333</v>
      </c>
      <c r="D114" s="699">
        <v>0.33911570000000002</v>
      </c>
      <c r="E114" s="681">
        <v>0.4752477</v>
      </c>
      <c r="F114" s="681">
        <v>0.99958199999999997</v>
      </c>
      <c r="G114" s="696">
        <v>1.0308431</v>
      </c>
      <c r="H114" s="680">
        <v>0.884961</v>
      </c>
      <c r="I114" s="683">
        <v>1.0526821000000002</v>
      </c>
      <c r="J114" s="684">
        <v>0.80845730000000005</v>
      </c>
      <c r="K114" s="680">
        <v>0.821241</v>
      </c>
      <c r="L114" s="683">
        <v>0.92407109999999992</v>
      </c>
      <c r="M114" s="660">
        <v>0.59593309999999999</v>
      </c>
      <c r="N114" s="709">
        <v>0.40077659999999998</v>
      </c>
      <c r="O114" s="673">
        <f t="shared" si="10"/>
        <v>8.6919439999999994</v>
      </c>
    </row>
    <row r="115" spans="1:15" s="487" customFormat="1" ht="29.25" customHeight="1">
      <c r="A115" s="599" t="s">
        <v>470</v>
      </c>
      <c r="B115" s="647" t="s">
        <v>650</v>
      </c>
      <c r="C115" s="711">
        <v>3.3623300000000002E-2</v>
      </c>
      <c r="D115" s="699">
        <v>4.5213999999999992E-3</v>
      </c>
      <c r="E115" s="681">
        <v>0.1700682</v>
      </c>
      <c r="F115" s="681">
        <v>0.1369658</v>
      </c>
      <c r="G115" s="696">
        <v>7.3318600000000012E-2</v>
      </c>
      <c r="H115" s="680">
        <v>3.9442699999999997E-2</v>
      </c>
      <c r="I115" s="683">
        <v>1.5165000000000001E-3</v>
      </c>
      <c r="J115" s="684"/>
      <c r="K115" s="680">
        <v>0</v>
      </c>
      <c r="L115" s="683"/>
      <c r="M115" s="660"/>
      <c r="N115" s="709"/>
      <c r="O115" s="673">
        <f t="shared" si="10"/>
        <v>0.45945649999999999</v>
      </c>
    </row>
    <row r="116" spans="1:15" s="487" customFormat="1" ht="29.25" customHeight="1">
      <c r="A116" s="599" t="s">
        <v>471</v>
      </c>
      <c r="B116" s="647" t="s">
        <v>651</v>
      </c>
      <c r="C116" s="711">
        <v>0.28747070000000002</v>
      </c>
      <c r="D116" s="699">
        <v>0.23117499999999999</v>
      </c>
      <c r="E116" s="681">
        <v>0.32658029999999999</v>
      </c>
      <c r="F116" s="681">
        <v>0.61658769999999996</v>
      </c>
      <c r="G116" s="696">
        <v>0.65005069999999998</v>
      </c>
      <c r="H116" s="680">
        <v>0.62801439999999997</v>
      </c>
      <c r="I116" s="683">
        <v>0.64287080000000008</v>
      </c>
      <c r="J116" s="684">
        <v>0.4098079</v>
      </c>
      <c r="K116" s="680">
        <v>0.26882470000000003</v>
      </c>
      <c r="L116" s="686">
        <v>0.42829200000000001</v>
      </c>
      <c r="M116" s="560">
        <v>0.30546909999999999</v>
      </c>
      <c r="N116" s="709">
        <v>0.19093860000000001</v>
      </c>
      <c r="O116" s="673">
        <f t="shared" si="10"/>
        <v>4.9860819000000003</v>
      </c>
    </row>
    <row r="117" spans="1:15" s="487" customFormat="1" ht="29.25" customHeight="1">
      <c r="A117" s="599" t="s">
        <v>472</v>
      </c>
      <c r="B117" s="647" t="s">
        <v>652</v>
      </c>
      <c r="C117" s="711">
        <v>0.55239440000000006</v>
      </c>
      <c r="D117" s="699">
        <v>0.67787269999999999</v>
      </c>
      <c r="E117" s="681">
        <v>0.97950510000000002</v>
      </c>
      <c r="F117" s="681">
        <v>1.7121566000000001</v>
      </c>
      <c r="G117" s="696">
        <v>1.6539336</v>
      </c>
      <c r="H117" s="680">
        <v>0.94206639999999997</v>
      </c>
      <c r="I117" s="683">
        <v>0.50306629999999997</v>
      </c>
      <c r="J117" s="684">
        <v>0.35926559999999996</v>
      </c>
      <c r="K117" s="680">
        <v>0.22579479999999999</v>
      </c>
      <c r="L117" s="686">
        <v>0.35961949999999998</v>
      </c>
      <c r="M117" s="560">
        <v>0.3770985</v>
      </c>
      <c r="N117" s="709">
        <v>0.47804790000000003</v>
      </c>
      <c r="O117" s="673">
        <f t="shared" si="10"/>
        <v>8.8208213999999998</v>
      </c>
    </row>
    <row r="118" spans="1:15" s="487" customFormat="1" ht="29.25" customHeight="1">
      <c r="A118" s="599" t="s">
        <v>473</v>
      </c>
      <c r="B118" s="647" t="s">
        <v>653</v>
      </c>
      <c r="C118" s="711">
        <v>0.39453290000000002</v>
      </c>
      <c r="D118" s="699">
        <v>0.32157009999999997</v>
      </c>
      <c r="E118" s="681">
        <v>0.37968600000000002</v>
      </c>
      <c r="F118" s="681">
        <v>1.1681228000000001</v>
      </c>
      <c r="G118" s="696">
        <v>1.3190586000000002</v>
      </c>
      <c r="H118" s="680">
        <v>1.2227396000000001</v>
      </c>
      <c r="I118" s="683">
        <v>0.64222119999999994</v>
      </c>
      <c r="J118" s="684">
        <v>0.2710362</v>
      </c>
      <c r="K118" s="680">
        <v>0.1842</v>
      </c>
      <c r="L118" s="686">
        <v>0.38331140000000002</v>
      </c>
      <c r="M118" s="560">
        <v>0.34804440000000003</v>
      </c>
      <c r="N118" s="709">
        <v>0.21957089999999999</v>
      </c>
      <c r="O118" s="673">
        <f t="shared" si="10"/>
        <v>6.8540940999999993</v>
      </c>
    </row>
    <row r="119" spans="1:15" s="487" customFormat="1" ht="29.25" customHeight="1">
      <c r="A119" s="599" t="s">
        <v>474</v>
      </c>
      <c r="B119" s="647" t="s">
        <v>654</v>
      </c>
      <c r="C119" s="711">
        <v>2.8899342000000003</v>
      </c>
      <c r="D119" s="699">
        <v>2.8125870000000002</v>
      </c>
      <c r="E119" s="681">
        <v>3.1274885000000001</v>
      </c>
      <c r="F119" s="681">
        <v>4.7726305</v>
      </c>
      <c r="G119" s="696">
        <v>5.2527407999999998</v>
      </c>
      <c r="H119" s="680">
        <v>4.3619154</v>
      </c>
      <c r="I119" s="683">
        <v>3.3604001000000001</v>
      </c>
      <c r="J119" s="684">
        <v>3.2647135999999999</v>
      </c>
      <c r="K119" s="680">
        <v>3.3513595</v>
      </c>
      <c r="L119" s="686">
        <v>3.4109027999999997</v>
      </c>
      <c r="M119" s="560">
        <v>3.0943413</v>
      </c>
      <c r="N119" s="709">
        <v>3.1402971000000002</v>
      </c>
      <c r="O119" s="673">
        <f t="shared" si="10"/>
        <v>42.839310800000007</v>
      </c>
    </row>
    <row r="120" spans="1:15" s="487" customFormat="1" ht="29.25" customHeight="1">
      <c r="A120" s="599" t="s">
        <v>475</v>
      </c>
      <c r="B120" s="647" t="s">
        <v>655</v>
      </c>
      <c r="C120" s="711">
        <v>0.80439819999999995</v>
      </c>
      <c r="D120" s="699">
        <v>0.759822</v>
      </c>
      <c r="E120" s="682">
        <v>0.95482299999999998</v>
      </c>
      <c r="F120" s="682">
        <v>1.0588246000000001</v>
      </c>
      <c r="G120" s="682">
        <v>1.0981681000000001</v>
      </c>
      <c r="H120" s="680">
        <v>0.94736750000000003</v>
      </c>
      <c r="I120" s="683">
        <v>0.64554199999999995</v>
      </c>
      <c r="J120" s="684">
        <v>0.51868800000000004</v>
      </c>
      <c r="K120" s="680">
        <v>0.83314460000000001</v>
      </c>
      <c r="L120" s="682">
        <v>0.91239340000000002</v>
      </c>
      <c r="M120" s="659">
        <v>0.89614000000000005</v>
      </c>
      <c r="N120" s="709">
        <v>0.67184259999999996</v>
      </c>
      <c r="O120" s="673">
        <f t="shared" si="10"/>
        <v>10.101154000000001</v>
      </c>
    </row>
    <row r="121" spans="1:15" s="487" customFormat="1" ht="29.25" customHeight="1">
      <c r="A121" s="599" t="s">
        <v>476</v>
      </c>
      <c r="B121" s="647" t="s">
        <v>479</v>
      </c>
      <c r="C121" s="711">
        <v>0.65084649999999999</v>
      </c>
      <c r="D121" s="702">
        <v>0.77592000000000005</v>
      </c>
      <c r="E121" s="703">
        <v>1.1656536000000002</v>
      </c>
      <c r="F121" s="703">
        <v>1.4580302000000001</v>
      </c>
      <c r="G121" s="703">
        <v>1.4337401000000001</v>
      </c>
      <c r="H121" s="680">
        <v>1.3842209999999999</v>
      </c>
      <c r="I121" s="683">
        <v>1.3687271999999999</v>
      </c>
      <c r="J121" s="684">
        <v>1.2396186</v>
      </c>
      <c r="K121" s="680">
        <v>1.1485593999999999</v>
      </c>
      <c r="L121" s="682">
        <v>1.37564</v>
      </c>
      <c r="M121" s="659">
        <v>0.85898540000000001</v>
      </c>
      <c r="N121" s="709">
        <v>0.8365051</v>
      </c>
      <c r="O121" s="673">
        <f t="shared" si="10"/>
        <v>13.6964471</v>
      </c>
    </row>
    <row r="122" spans="1:15" s="487" customFormat="1" ht="29.25" customHeight="1">
      <c r="A122" s="599" t="s">
        <v>477</v>
      </c>
      <c r="B122" s="647" t="s">
        <v>480</v>
      </c>
      <c r="C122" s="711">
        <v>0.17581929999999998</v>
      </c>
      <c r="D122" s="699">
        <v>0.14601749999999999</v>
      </c>
      <c r="E122" s="682">
        <v>0.17806839999999999</v>
      </c>
      <c r="F122" s="682">
        <v>0.75265300000000002</v>
      </c>
      <c r="G122" s="682">
        <v>0.8538053000000001</v>
      </c>
      <c r="H122" s="704">
        <v>0.80938759999999998</v>
      </c>
      <c r="I122" s="705">
        <v>0.87794450000000002</v>
      </c>
      <c r="J122" s="684">
        <v>0.56906369999999995</v>
      </c>
      <c r="K122" s="680">
        <v>0.53018339999999997</v>
      </c>
      <c r="L122" s="682">
        <v>0.55047269999999993</v>
      </c>
      <c r="M122" s="659">
        <v>0.31798509999999997</v>
      </c>
      <c r="N122" s="765">
        <v>0.2432011</v>
      </c>
      <c r="O122" s="673">
        <f t="shared" si="10"/>
        <v>6.0046016</v>
      </c>
    </row>
    <row r="123" spans="1:15" s="487" customFormat="1" ht="29.25" customHeight="1">
      <c r="A123" s="599" t="s">
        <v>478</v>
      </c>
      <c r="B123" s="733" t="s">
        <v>656</v>
      </c>
      <c r="C123" s="711">
        <v>0.10095850000000001</v>
      </c>
      <c r="D123" s="700">
        <v>8.5619399999999998E-2</v>
      </c>
      <c r="E123" s="681">
        <v>0.1343617</v>
      </c>
      <c r="F123" s="681">
        <v>0.61140300000000003</v>
      </c>
      <c r="G123" s="696">
        <v>0.71197849999999996</v>
      </c>
      <c r="H123" s="680">
        <v>0.64986630000000001</v>
      </c>
      <c r="I123" s="683">
        <v>0.62800990000000001</v>
      </c>
      <c r="J123" s="684">
        <v>0.38533499999999998</v>
      </c>
      <c r="K123" s="680">
        <v>0.3735483</v>
      </c>
      <c r="L123" s="683">
        <v>0.43409240000000004</v>
      </c>
      <c r="M123" s="660">
        <v>0.21427320000000002</v>
      </c>
      <c r="N123" s="709">
        <v>0.1145592</v>
      </c>
      <c r="O123" s="673">
        <f t="shared" si="10"/>
        <v>4.4440054000000009</v>
      </c>
    </row>
    <row r="124" spans="1:15" s="487" customFormat="1" ht="29.25" customHeight="1">
      <c r="A124" s="599" t="s">
        <v>723</v>
      </c>
      <c r="B124" s="733" t="s">
        <v>734</v>
      </c>
      <c r="C124" s="711">
        <v>0.34729390000000004</v>
      </c>
      <c r="D124" s="680">
        <v>0.39108309999999996</v>
      </c>
      <c r="E124" s="682">
        <v>0.70315269999999996</v>
      </c>
      <c r="F124" s="682">
        <v>1.3749420000000001</v>
      </c>
      <c r="G124" s="682">
        <v>1.3972528</v>
      </c>
      <c r="H124" s="680">
        <v>1.1010392</v>
      </c>
      <c r="I124" s="683">
        <v>0.6245541</v>
      </c>
      <c r="J124" s="683">
        <v>0.46645779999999998</v>
      </c>
      <c r="K124" s="680">
        <v>0.51649259999999997</v>
      </c>
      <c r="L124" s="683">
        <v>0.5831172</v>
      </c>
      <c r="M124" s="660">
        <v>0.40290809999999999</v>
      </c>
      <c r="N124" s="709">
        <v>0.42339019999999999</v>
      </c>
      <c r="O124" s="673">
        <f t="shared" si="10"/>
        <v>8.3316836999999992</v>
      </c>
    </row>
    <row r="125" spans="1:15" s="487" customFormat="1" ht="29.25" customHeight="1">
      <c r="A125" s="591" t="s">
        <v>724</v>
      </c>
      <c r="B125" s="776" t="s">
        <v>758</v>
      </c>
      <c r="C125" s="720"/>
      <c r="D125" s="722"/>
      <c r="E125" s="703"/>
      <c r="F125" s="703"/>
      <c r="G125" s="703"/>
      <c r="H125" s="722">
        <v>0.37485390000000002</v>
      </c>
      <c r="I125" s="698">
        <v>0.83293040000000007</v>
      </c>
      <c r="J125" s="698">
        <v>0.61023689999999997</v>
      </c>
      <c r="K125" s="722">
        <v>0.6619254</v>
      </c>
      <c r="L125" s="722">
        <v>0.92893619999999999</v>
      </c>
      <c r="M125" s="671">
        <v>1.2325044999999999</v>
      </c>
      <c r="N125" s="723">
        <v>1.1366854</v>
      </c>
      <c r="O125" s="673">
        <f t="shared" si="10"/>
        <v>5.7780727000000001</v>
      </c>
    </row>
    <row r="126" spans="1:15" s="487" customFormat="1" ht="29.25" customHeight="1" thickBot="1">
      <c r="A126" s="591" t="s">
        <v>725</v>
      </c>
      <c r="B126" s="776" t="s">
        <v>759</v>
      </c>
      <c r="C126" s="697"/>
      <c r="D126" s="777"/>
      <c r="E126" s="703"/>
      <c r="F126" s="703"/>
      <c r="G126" s="697"/>
      <c r="H126" s="722"/>
      <c r="I126" s="698"/>
      <c r="J126" s="698"/>
      <c r="K126" s="722"/>
      <c r="L126" s="722"/>
      <c r="M126" s="698">
        <v>8.7690000000000001E-4</v>
      </c>
      <c r="N126" s="723">
        <v>0.13424629999999999</v>
      </c>
      <c r="O126" s="673">
        <f t="shared" si="10"/>
        <v>0.1351232</v>
      </c>
    </row>
    <row r="127" spans="1:15" s="487" customFormat="1" ht="29.25" customHeight="1" thickBot="1">
      <c r="A127" s="549">
        <v>2</v>
      </c>
      <c r="B127" s="489" t="s">
        <v>482</v>
      </c>
      <c r="C127" s="550">
        <v>26.650301800000189</v>
      </c>
      <c r="D127" s="551">
        <v>24.110560699999997</v>
      </c>
      <c r="E127" s="552">
        <v>25.5679771</v>
      </c>
      <c r="F127" s="552">
        <v>16.676699499999881</v>
      </c>
      <c r="G127" s="550">
        <v>15.289053499999801</v>
      </c>
      <c r="H127" s="552">
        <v>15.315786200000286</v>
      </c>
      <c r="I127" s="552">
        <v>15.259335399998426</v>
      </c>
      <c r="J127" s="552">
        <v>21.057010799999979</v>
      </c>
      <c r="K127" s="552">
        <v>22.256542800000428</v>
      </c>
      <c r="L127" s="552">
        <v>20.106025500000001</v>
      </c>
      <c r="M127" s="552">
        <v>22.972568099999904</v>
      </c>
      <c r="N127" s="553">
        <v>26.651744899999379</v>
      </c>
      <c r="O127" s="492">
        <f t="shared" si="10"/>
        <v>251.91360629999826</v>
      </c>
    </row>
    <row r="128" spans="1:15" s="487" customFormat="1" ht="29.25" customHeight="1" thickBot="1">
      <c r="A128" s="549">
        <v>3</v>
      </c>
      <c r="B128" s="489" t="s">
        <v>483</v>
      </c>
      <c r="C128" s="527">
        <f>C129+C131+C132+C133</f>
        <v>160.12709779999997</v>
      </c>
      <c r="D128" s="491">
        <f>D129+D131+D132+D133</f>
        <v>172.791042</v>
      </c>
      <c r="E128" s="491">
        <f t="shared" ref="E128:N128" si="11">E129+E131+E132+E133</f>
        <v>105.5249888</v>
      </c>
      <c r="F128" s="491">
        <f t="shared" si="11"/>
        <v>6.5498684000000003</v>
      </c>
      <c r="G128" s="491">
        <f t="shared" si="11"/>
        <v>7.8881326000000005</v>
      </c>
      <c r="H128" s="491">
        <f t="shared" si="11"/>
        <v>4.0957137999999995</v>
      </c>
      <c r="I128" s="491">
        <f t="shared" si="11"/>
        <v>7.6491445000000002</v>
      </c>
      <c r="J128" s="491">
        <f t="shared" si="11"/>
        <v>0.74386609999999997</v>
      </c>
      <c r="K128" s="491">
        <f t="shared" si="11"/>
        <v>28.588350200000001</v>
      </c>
      <c r="L128" s="491">
        <f t="shared" si="11"/>
        <v>179.14464989999999</v>
      </c>
      <c r="M128" s="491">
        <f t="shared" si="11"/>
        <v>261.68533500000001</v>
      </c>
      <c r="N128" s="491">
        <f t="shared" si="11"/>
        <v>292.73510429999999</v>
      </c>
      <c r="O128" s="492">
        <f t="shared" si="10"/>
        <v>1227.5232933999998</v>
      </c>
    </row>
    <row r="129" spans="1:18" s="500" customFormat="1" ht="29.25" customHeight="1">
      <c r="A129" s="533"/>
      <c r="B129" s="554" t="s">
        <v>484</v>
      </c>
      <c r="C129" s="555">
        <v>145.097128</v>
      </c>
      <c r="D129" s="547">
        <v>168.57939999999999</v>
      </c>
      <c r="E129" s="496">
        <v>103.95558800000001</v>
      </c>
      <c r="F129" s="504"/>
      <c r="G129" s="547"/>
      <c r="H129" s="496"/>
      <c r="I129" s="547"/>
      <c r="J129" s="497"/>
      <c r="K129" s="556">
        <v>20.66658</v>
      </c>
      <c r="L129" s="497">
        <v>175.05727999999999</v>
      </c>
      <c r="M129" s="497">
        <v>191.47135</v>
      </c>
      <c r="N129" s="498">
        <v>164.01647399999999</v>
      </c>
      <c r="O129" s="506">
        <f t="shared" si="10"/>
        <v>968.8438000000001</v>
      </c>
    </row>
    <row r="130" spans="1:18" s="500" customFormat="1" ht="29.25" customHeight="1">
      <c r="A130" s="538"/>
      <c r="B130" s="557" t="s">
        <v>485</v>
      </c>
      <c r="C130" s="558">
        <v>145.09712799999997</v>
      </c>
      <c r="D130" s="547">
        <v>168.57939999999994</v>
      </c>
      <c r="E130" s="547">
        <v>103.95558800000001</v>
      </c>
      <c r="F130" s="547"/>
      <c r="G130" s="547"/>
      <c r="H130" s="547"/>
      <c r="I130" s="547"/>
      <c r="J130" s="547"/>
      <c r="K130" s="547"/>
      <c r="L130" s="547"/>
      <c r="M130" s="547">
        <v>107.5197</v>
      </c>
      <c r="N130" s="559">
        <v>134.10048749999999</v>
      </c>
      <c r="O130" s="506">
        <f t="shared" si="10"/>
        <v>659.25230349999981</v>
      </c>
    </row>
    <row r="131" spans="1:18" s="500" customFormat="1" ht="29.25" customHeight="1">
      <c r="A131" s="538"/>
      <c r="B131" s="557" t="s">
        <v>486</v>
      </c>
      <c r="C131" s="560"/>
      <c r="D131" s="561"/>
      <c r="E131" s="534"/>
      <c r="F131" s="534"/>
      <c r="G131" s="534"/>
      <c r="H131" s="504"/>
      <c r="I131" s="534"/>
      <c r="J131" s="562"/>
      <c r="K131" s="563"/>
      <c r="L131" s="508"/>
      <c r="M131" s="508">
        <v>1.0594700000000068E-2</v>
      </c>
      <c r="N131" s="543"/>
      <c r="O131" s="506">
        <f t="shared" si="10"/>
        <v>1.0594700000000068E-2</v>
      </c>
    </row>
    <row r="132" spans="1:18" s="500" customFormat="1" ht="29.25" customHeight="1">
      <c r="A132" s="538"/>
      <c r="B132" s="557" t="s">
        <v>487</v>
      </c>
      <c r="C132" s="560">
        <v>15.029969799999986</v>
      </c>
      <c r="D132" s="534">
        <v>4.2116419999999986</v>
      </c>
      <c r="E132" s="504">
        <v>1.5694008000000002</v>
      </c>
      <c r="F132" s="547">
        <v>6.5498684000000003</v>
      </c>
      <c r="G132" s="504">
        <v>7.8881326000000005</v>
      </c>
      <c r="H132" s="534">
        <v>4.0957137999999995</v>
      </c>
      <c r="I132" s="534">
        <v>7.6491445000000002</v>
      </c>
      <c r="J132" s="508">
        <v>0.74386609999999997</v>
      </c>
      <c r="K132" s="556">
        <v>7.9217702000000001</v>
      </c>
      <c r="L132" s="508">
        <v>1.5924689000000001</v>
      </c>
      <c r="M132" s="508"/>
      <c r="N132" s="543">
        <v>128.7186303</v>
      </c>
      <c r="O132" s="506">
        <f t="shared" si="10"/>
        <v>185.97060739999998</v>
      </c>
    </row>
    <row r="133" spans="1:18" s="500" customFormat="1" ht="29.25" customHeight="1" thickBot="1">
      <c r="A133" s="564"/>
      <c r="B133" s="565" t="s">
        <v>488</v>
      </c>
      <c r="C133" s="566"/>
      <c r="D133" s="567"/>
      <c r="E133" s="515"/>
      <c r="F133" s="515"/>
      <c r="G133" s="515"/>
      <c r="H133" s="568"/>
      <c r="I133" s="532"/>
      <c r="J133" s="532"/>
      <c r="K133" s="569"/>
      <c r="L133" s="532">
        <v>2.494901</v>
      </c>
      <c r="M133" s="570">
        <v>70.203390299999995</v>
      </c>
      <c r="N133" s="571"/>
      <c r="O133" s="519">
        <f t="shared" si="10"/>
        <v>72.698291299999994</v>
      </c>
    </row>
    <row r="134" spans="1:18" s="487" customFormat="1" ht="34.5" customHeight="1" thickBot="1">
      <c r="A134" s="572">
        <v>4</v>
      </c>
      <c r="B134" s="573" t="s">
        <v>489</v>
      </c>
      <c r="C134" s="574">
        <f t="shared" ref="C134:N134" si="12">C4+C128-C127</f>
        <v>1308.3789957999998</v>
      </c>
      <c r="D134" s="575">
        <f t="shared" si="12"/>
        <v>1170.6329238000001</v>
      </c>
      <c r="E134" s="575">
        <f t="shared" si="12"/>
        <v>1210.014203</v>
      </c>
      <c r="F134" s="575">
        <f t="shared" si="12"/>
        <v>1075.3723327000002</v>
      </c>
      <c r="G134" s="575">
        <f t="shared" si="12"/>
        <v>1403.3663970000002</v>
      </c>
      <c r="H134" s="575">
        <f t="shared" si="12"/>
        <v>1500.0607085999998</v>
      </c>
      <c r="I134" s="575">
        <f t="shared" si="12"/>
        <v>1516.9466603000014</v>
      </c>
      <c r="J134" s="575">
        <f t="shared" si="12"/>
        <v>1352.2141445000004</v>
      </c>
      <c r="K134" s="575">
        <f t="shared" si="12"/>
        <v>1130.6651274999995</v>
      </c>
      <c r="L134" s="575">
        <f t="shared" si="12"/>
        <v>1118.1309306000001</v>
      </c>
      <c r="M134" s="575">
        <f t="shared" si="12"/>
        <v>1174.3051911000002</v>
      </c>
      <c r="N134" s="575">
        <f t="shared" si="12"/>
        <v>1249.6017806000004</v>
      </c>
      <c r="O134" s="576">
        <f t="shared" si="10"/>
        <v>15209.6893955</v>
      </c>
    </row>
    <row r="135" spans="1:18" s="500" customFormat="1" ht="21" customHeight="1">
      <c r="A135" s="577"/>
      <c r="B135" s="487"/>
      <c r="C135" s="487"/>
      <c r="D135" s="487"/>
      <c r="E135" s="487"/>
      <c r="F135" s="645"/>
      <c r="G135" s="487"/>
      <c r="H135" s="487"/>
      <c r="I135" s="487"/>
      <c r="J135" s="487"/>
      <c r="K135" s="487"/>
      <c r="L135" s="487"/>
      <c r="M135" s="487"/>
      <c r="N135" s="645"/>
      <c r="O135" s="487"/>
      <c r="P135" s="487"/>
      <c r="Q135" s="642"/>
    </row>
    <row r="136" spans="1:18" s="500" customFormat="1" ht="21" customHeight="1">
      <c r="A136" s="577"/>
      <c r="B136" s="487"/>
      <c r="C136" s="645">
        <f t="shared" ref="C136:N136" si="13">C134-C138</f>
        <v>0</v>
      </c>
      <c r="D136" s="645">
        <f t="shared" si="13"/>
        <v>0</v>
      </c>
      <c r="E136" s="645">
        <f t="shared" si="13"/>
        <v>0</v>
      </c>
      <c r="F136" s="645">
        <f t="shared" si="13"/>
        <v>0</v>
      </c>
      <c r="G136" s="645">
        <f t="shared" si="13"/>
        <v>0</v>
      </c>
      <c r="H136" s="645">
        <f t="shared" si="13"/>
        <v>0</v>
      </c>
      <c r="I136" s="645">
        <f t="shared" si="13"/>
        <v>0</v>
      </c>
      <c r="J136" s="645">
        <f t="shared" si="13"/>
        <v>0</v>
      </c>
      <c r="K136" s="645">
        <f t="shared" si="13"/>
        <v>0</v>
      </c>
      <c r="L136" s="645">
        <f t="shared" si="13"/>
        <v>0</v>
      </c>
      <c r="M136" s="645">
        <f t="shared" si="13"/>
        <v>0</v>
      </c>
      <c r="N136" s="645">
        <f t="shared" si="13"/>
        <v>0</v>
      </c>
      <c r="O136" s="487"/>
      <c r="P136" s="487"/>
      <c r="Q136" s="778"/>
    </row>
    <row r="137" spans="1:18" s="500" customFormat="1" ht="21" customHeight="1" thickBot="1">
      <c r="A137" s="577"/>
      <c r="B137" s="487"/>
      <c r="C137" s="645"/>
      <c r="D137" s="645"/>
      <c r="E137" s="645"/>
      <c r="F137" s="763"/>
      <c r="G137" s="645"/>
      <c r="H137" s="645"/>
      <c r="I137" s="645"/>
      <c r="J137" s="645"/>
      <c r="K137" s="645"/>
      <c r="L137" s="645"/>
      <c r="M137" s="487"/>
      <c r="N137" s="487"/>
      <c r="O137" s="487"/>
      <c r="P137" s="487"/>
    </row>
    <row r="138" spans="1:18" s="487" customFormat="1" ht="38.25" customHeight="1" thickBot="1">
      <c r="A138" s="488">
        <v>5</v>
      </c>
      <c r="B138" s="578" t="s">
        <v>490</v>
      </c>
      <c r="C138" s="574">
        <f t="shared" ref="C138:I138" si="14">C139+C140+C149+C220+C221+C226</f>
        <v>1308.3789957999993</v>
      </c>
      <c r="D138" s="575">
        <f t="shared" si="14"/>
        <v>1170.6329238000001</v>
      </c>
      <c r="E138" s="575">
        <f t="shared" si="14"/>
        <v>1210.014203</v>
      </c>
      <c r="F138" s="575">
        <f t="shared" si="14"/>
        <v>1075.3723326999996</v>
      </c>
      <c r="G138" s="575">
        <f t="shared" si="14"/>
        <v>1403.3663970000005</v>
      </c>
      <c r="H138" s="575">
        <f t="shared" si="14"/>
        <v>1500.0607086000002</v>
      </c>
      <c r="I138" s="575">
        <f t="shared" si="14"/>
        <v>1516.946660300001</v>
      </c>
      <c r="J138" s="575">
        <f>J139+J140+J149+J220+J221+J226</f>
        <v>1352.2141445000009</v>
      </c>
      <c r="K138" s="575">
        <f t="shared" ref="K138:N138" si="15">K139+K140+K149+K220+K221+K226</f>
        <v>1130.6651274999997</v>
      </c>
      <c r="L138" s="575">
        <f t="shared" si="15"/>
        <v>1118.1309305999998</v>
      </c>
      <c r="M138" s="575">
        <f t="shared" si="15"/>
        <v>1174.3051911000002</v>
      </c>
      <c r="N138" s="575">
        <f t="shared" si="15"/>
        <v>1249.6017806</v>
      </c>
      <c r="O138" s="576">
        <f t="shared" si="10"/>
        <v>15209.689395500003</v>
      </c>
      <c r="Q138" s="779"/>
    </row>
    <row r="139" spans="1:18" s="487" customFormat="1" ht="30.75" customHeight="1" thickBot="1">
      <c r="A139" s="579">
        <v>5.0999999999999996</v>
      </c>
      <c r="B139" s="528" t="s">
        <v>491</v>
      </c>
      <c r="C139" s="484">
        <v>325.7406661</v>
      </c>
      <c r="D139" s="485">
        <v>250.9246406</v>
      </c>
      <c r="E139" s="485">
        <v>260.83504190000002</v>
      </c>
      <c r="F139" s="485">
        <v>179.07352</v>
      </c>
      <c r="G139" s="485">
        <v>191.07233780000001</v>
      </c>
      <c r="H139" s="485">
        <v>160.32484880000001</v>
      </c>
      <c r="I139" s="485">
        <v>185.51913109999998</v>
      </c>
      <c r="J139" s="485">
        <v>189.43550119999998</v>
      </c>
      <c r="K139" s="485">
        <v>163.0617896</v>
      </c>
      <c r="L139" s="485">
        <v>197.40485469999999</v>
      </c>
      <c r="M139" s="485">
        <v>235.26920860000001</v>
      </c>
      <c r="N139" s="580">
        <v>214.05337539999999</v>
      </c>
      <c r="O139" s="581">
        <f t="shared" si="10"/>
        <v>2552.7149157999997</v>
      </c>
      <c r="Q139" s="764"/>
      <c r="R139" s="645"/>
    </row>
    <row r="140" spans="1:18" s="500" customFormat="1" ht="35.25" customHeight="1" thickBot="1">
      <c r="A140" s="579">
        <v>5.2</v>
      </c>
      <c r="B140" s="582" t="s">
        <v>492</v>
      </c>
      <c r="C140" s="583">
        <f t="shared" ref="C140:D140" si="16">C141+C144</f>
        <v>653.33988290000002</v>
      </c>
      <c r="D140" s="584">
        <f t="shared" si="16"/>
        <v>595.69231489999993</v>
      </c>
      <c r="E140" s="584">
        <f t="shared" ref="E140:J140" si="17">E141+E144+E147</f>
        <v>605.396207</v>
      </c>
      <c r="F140" s="584">
        <f t="shared" si="17"/>
        <v>521.39267089999998</v>
      </c>
      <c r="G140" s="584">
        <f t="shared" si="17"/>
        <v>520.49385340000003</v>
      </c>
      <c r="H140" s="584">
        <f t="shared" si="17"/>
        <v>577.82985389999999</v>
      </c>
      <c r="I140" s="584">
        <f t="shared" si="17"/>
        <v>682.94750699999997</v>
      </c>
      <c r="J140" s="584">
        <f t="shared" si="17"/>
        <v>679.83478209999998</v>
      </c>
      <c r="K140" s="584">
        <f t="shared" ref="K140:N140" si="18">K141+K144+K147</f>
        <v>593.25934599999994</v>
      </c>
      <c r="L140" s="584">
        <f t="shared" si="18"/>
        <v>578.16941430000008</v>
      </c>
      <c r="M140" s="584">
        <f t="shared" si="18"/>
        <v>626.21716150000009</v>
      </c>
      <c r="N140" s="584">
        <f t="shared" si="18"/>
        <v>690.49587710000003</v>
      </c>
      <c r="O140" s="585">
        <f t="shared" si="10"/>
        <v>7325.0688709999995</v>
      </c>
      <c r="P140" s="728"/>
      <c r="Q140" s="728"/>
      <c r="R140" s="645"/>
    </row>
    <row r="141" spans="1:18" s="500" customFormat="1" ht="37.5" customHeight="1" thickBot="1">
      <c r="A141" s="482" t="s">
        <v>493</v>
      </c>
      <c r="B141" s="586" t="s">
        <v>494</v>
      </c>
      <c r="C141" s="490">
        <f>SUM(C142:C143)</f>
        <v>403.93994150000003</v>
      </c>
      <c r="D141" s="491">
        <f t="shared" ref="D141:N141" si="19">SUM(D142:D143)</f>
        <v>357.32658249999997</v>
      </c>
      <c r="E141" s="491">
        <f t="shared" si="19"/>
        <v>361.58372280000003</v>
      </c>
      <c r="F141" s="491">
        <f t="shared" si="19"/>
        <v>307.03817549999997</v>
      </c>
      <c r="G141" s="491">
        <f t="shared" si="19"/>
        <v>309.7449196</v>
      </c>
      <c r="H141" s="491">
        <f t="shared" si="19"/>
        <v>338.62192980000003</v>
      </c>
      <c r="I141" s="491">
        <f t="shared" si="19"/>
        <v>411.51460900000001</v>
      </c>
      <c r="J141" s="491">
        <f t="shared" si="19"/>
        <v>406.17651639999997</v>
      </c>
      <c r="K141" s="491">
        <f t="shared" si="19"/>
        <v>348.07790829999999</v>
      </c>
      <c r="L141" s="491">
        <f t="shared" si="19"/>
        <v>338.7560876</v>
      </c>
      <c r="M141" s="491">
        <f t="shared" si="19"/>
        <v>372.42795810000001</v>
      </c>
      <c r="N141" s="587">
        <f t="shared" si="19"/>
        <v>416.07397090000001</v>
      </c>
      <c r="O141" s="492">
        <f t="shared" si="10"/>
        <v>4371.2823219999991</v>
      </c>
      <c r="Q141" s="728"/>
      <c r="R141" s="645"/>
    </row>
    <row r="142" spans="1:18" s="500" customFormat="1" ht="29.25" customHeight="1">
      <c r="A142" s="588" t="s">
        <v>495</v>
      </c>
      <c r="B142" s="589" t="s">
        <v>657</v>
      </c>
      <c r="C142" s="590">
        <v>225.6741681</v>
      </c>
      <c r="D142" s="496">
        <v>196.2964455</v>
      </c>
      <c r="E142" s="496">
        <v>198.3766589</v>
      </c>
      <c r="F142" s="496">
        <v>179.2368472</v>
      </c>
      <c r="G142" s="496">
        <v>185.59076430000002</v>
      </c>
      <c r="H142" s="496">
        <v>193.00194180000003</v>
      </c>
      <c r="I142" s="496">
        <v>251.38481990000002</v>
      </c>
      <c r="J142" s="496">
        <v>256.01651989999999</v>
      </c>
      <c r="K142" s="496">
        <v>214.80826820000001</v>
      </c>
      <c r="L142" s="496">
        <v>204.11664690000001</v>
      </c>
      <c r="M142" s="496">
        <v>213.21548319999999</v>
      </c>
      <c r="N142" s="545">
        <v>224.89560109999999</v>
      </c>
      <c r="O142" s="617">
        <f t="shared" ref="O142:O206" si="20">SUM(C142:N142)</f>
        <v>2542.6141650000004</v>
      </c>
      <c r="R142" s="645"/>
    </row>
    <row r="143" spans="1:18" s="500" customFormat="1" ht="29.25" customHeight="1" thickBot="1">
      <c r="A143" s="591" t="s">
        <v>496</v>
      </c>
      <c r="B143" s="592" t="s">
        <v>658</v>
      </c>
      <c r="C143" s="593">
        <v>178.2657734</v>
      </c>
      <c r="D143" s="496">
        <v>161.030137</v>
      </c>
      <c r="E143" s="516">
        <v>163.20706390000001</v>
      </c>
      <c r="F143" s="516">
        <v>127.80132829999999</v>
      </c>
      <c r="G143" s="516">
        <v>124.1541553</v>
      </c>
      <c r="H143" s="516">
        <v>145.61998800000001</v>
      </c>
      <c r="I143" s="516">
        <v>160.12978909999998</v>
      </c>
      <c r="J143" s="516">
        <v>150.15999650000001</v>
      </c>
      <c r="K143" s="516">
        <v>133.2696401</v>
      </c>
      <c r="L143" s="516">
        <v>134.63944069999999</v>
      </c>
      <c r="M143" s="516">
        <v>159.21247490000002</v>
      </c>
      <c r="N143" s="594">
        <v>191.17836980000001</v>
      </c>
      <c r="O143" s="506">
        <f t="shared" si="20"/>
        <v>1828.6681570000001</v>
      </c>
      <c r="R143" s="645"/>
    </row>
    <row r="144" spans="1:18" s="500" customFormat="1" ht="35.25" customHeight="1" thickBot="1">
      <c r="A144" s="482" t="s">
        <v>497</v>
      </c>
      <c r="B144" s="586" t="s">
        <v>498</v>
      </c>
      <c r="C144" s="527">
        <f>SUM(C145:C146)</f>
        <v>249.39994139999999</v>
      </c>
      <c r="D144" s="491">
        <f>SUM(D145:D146)</f>
        <v>238.36573240000001</v>
      </c>
      <c r="E144" s="491">
        <f t="shared" ref="E144:N144" si="21">SUM(E145:E146)</f>
        <v>243.20359059999998</v>
      </c>
      <c r="F144" s="491">
        <f t="shared" si="21"/>
        <v>213.75799699999999</v>
      </c>
      <c r="G144" s="491">
        <f t="shared" si="21"/>
        <v>209.48423940000001</v>
      </c>
      <c r="H144" s="491">
        <f t="shared" si="21"/>
        <v>237.6007687</v>
      </c>
      <c r="I144" s="491">
        <f t="shared" si="21"/>
        <v>269.42540670000005</v>
      </c>
      <c r="J144" s="491">
        <f t="shared" si="21"/>
        <v>271.68724850000001</v>
      </c>
      <c r="K144" s="491">
        <f t="shared" si="21"/>
        <v>243.47163169999999</v>
      </c>
      <c r="L144" s="491">
        <f t="shared" si="21"/>
        <v>237.7708935</v>
      </c>
      <c r="M144" s="491">
        <f t="shared" si="21"/>
        <v>252.20129120000001</v>
      </c>
      <c r="N144" s="587">
        <f t="shared" si="21"/>
        <v>272.8205016</v>
      </c>
      <c r="O144" s="492">
        <f t="shared" si="20"/>
        <v>2939.1892427000002</v>
      </c>
      <c r="R144" s="645"/>
    </row>
    <row r="145" spans="1:18" s="500" customFormat="1" ht="32.25" customHeight="1">
      <c r="A145" s="588" t="s">
        <v>499</v>
      </c>
      <c r="B145" s="752" t="s">
        <v>657</v>
      </c>
      <c r="C145" s="753">
        <v>141.49197230000001</v>
      </c>
      <c r="D145" s="740">
        <v>130.6435161</v>
      </c>
      <c r="E145" s="540">
        <v>131.53966750000001</v>
      </c>
      <c r="F145" s="535">
        <v>117.50694759999999</v>
      </c>
      <c r="G145" s="535">
        <v>112.6787712</v>
      </c>
      <c r="H145" s="535">
        <v>121.84100050000001</v>
      </c>
      <c r="I145" s="535">
        <v>142.40505110000004</v>
      </c>
      <c r="J145" s="535">
        <v>142.6519638</v>
      </c>
      <c r="K145" s="535">
        <v>129.28422209999999</v>
      </c>
      <c r="L145" s="535">
        <v>128.459126</v>
      </c>
      <c r="M145" s="535">
        <v>134.09359670000001</v>
      </c>
      <c r="N145" s="598">
        <v>141.53768930000001</v>
      </c>
      <c r="O145" s="506">
        <f t="shared" si="20"/>
        <v>1574.1335242000002</v>
      </c>
      <c r="R145" s="645"/>
    </row>
    <row r="146" spans="1:18" s="500" customFormat="1" ht="32.25" customHeight="1" thickBot="1">
      <c r="A146" s="591" t="s">
        <v>500</v>
      </c>
      <c r="B146" s="745" t="s">
        <v>658</v>
      </c>
      <c r="C146" s="754">
        <v>107.90796909999999</v>
      </c>
      <c r="D146" s="755">
        <v>107.7222163</v>
      </c>
      <c r="E146" s="632">
        <v>111.66392309999999</v>
      </c>
      <c r="F146" s="632">
        <v>96.251049399999999</v>
      </c>
      <c r="G146" s="632">
        <v>96.805468200000007</v>
      </c>
      <c r="H146" s="632">
        <v>115.7597682</v>
      </c>
      <c r="I146" s="632">
        <v>127.02035559999999</v>
      </c>
      <c r="J146" s="632">
        <v>129.03528470000001</v>
      </c>
      <c r="K146" s="632">
        <v>114.1874096</v>
      </c>
      <c r="L146" s="632">
        <v>109.3117675</v>
      </c>
      <c r="M146" s="632">
        <v>118.10769449999999</v>
      </c>
      <c r="N146" s="756">
        <v>131.28281229999999</v>
      </c>
      <c r="O146" s="506">
        <f t="shared" si="20"/>
        <v>1365.0557185</v>
      </c>
      <c r="R146" s="645"/>
    </row>
    <row r="147" spans="1:18" s="500" customFormat="1" ht="36.75" customHeight="1" thickBot="1">
      <c r="A147" s="482" t="s">
        <v>743</v>
      </c>
      <c r="B147" s="746" t="s">
        <v>742</v>
      </c>
      <c r="C147" s="750">
        <f>SUM(C148)</f>
        <v>0</v>
      </c>
      <c r="D147" s="491">
        <f t="shared" ref="D147:N147" si="22">SUM(D148)</f>
        <v>0</v>
      </c>
      <c r="E147" s="491">
        <f t="shared" si="22"/>
        <v>0.60889359999999992</v>
      </c>
      <c r="F147" s="491">
        <f t="shared" si="22"/>
        <v>0.59649839999999998</v>
      </c>
      <c r="G147" s="491">
        <f t="shared" si="22"/>
        <v>1.2646944</v>
      </c>
      <c r="H147" s="491">
        <f t="shared" si="22"/>
        <v>1.6071553999999999</v>
      </c>
      <c r="I147" s="491">
        <f t="shared" si="22"/>
        <v>2.0074912999999999</v>
      </c>
      <c r="J147" s="491">
        <f t="shared" si="22"/>
        <v>1.9710171999999999</v>
      </c>
      <c r="K147" s="491">
        <f t="shared" si="22"/>
        <v>1.7098059999999999</v>
      </c>
      <c r="L147" s="491">
        <f t="shared" si="22"/>
        <v>1.6424331999999999</v>
      </c>
      <c r="M147" s="491">
        <f t="shared" si="22"/>
        <v>1.5879121999999999</v>
      </c>
      <c r="N147" s="751">
        <f t="shared" si="22"/>
        <v>1.6014046000000002</v>
      </c>
      <c r="O147" s="727">
        <f t="shared" si="20"/>
        <v>14.5973063</v>
      </c>
      <c r="R147" s="645"/>
    </row>
    <row r="148" spans="1:18" s="500" customFormat="1" ht="32.25" customHeight="1" thickBot="1">
      <c r="A148" s="744" t="s">
        <v>744</v>
      </c>
      <c r="B148" s="747" t="s">
        <v>745</v>
      </c>
      <c r="C148" s="757"/>
      <c r="D148" s="758"/>
      <c r="E148" s="759">
        <v>0.60889359999999992</v>
      </c>
      <c r="F148" s="759">
        <v>0.59649839999999998</v>
      </c>
      <c r="G148" s="759">
        <v>1.2646944</v>
      </c>
      <c r="H148" s="759">
        <v>1.6071553999999999</v>
      </c>
      <c r="I148" s="759">
        <v>2.0074912999999999</v>
      </c>
      <c r="J148" s="759">
        <v>1.9710171999999999</v>
      </c>
      <c r="K148" s="759">
        <v>1.7098059999999999</v>
      </c>
      <c r="L148" s="759">
        <v>1.6424331999999999</v>
      </c>
      <c r="M148" s="759">
        <v>1.5879121999999999</v>
      </c>
      <c r="N148" s="760">
        <v>1.6014046000000002</v>
      </c>
      <c r="O148" s="519">
        <f t="shared" si="20"/>
        <v>14.5973063</v>
      </c>
      <c r="R148" s="645"/>
    </row>
    <row r="149" spans="1:18" s="487" customFormat="1" ht="32.25" customHeight="1" thickBot="1">
      <c r="A149" s="488">
        <v>5.3</v>
      </c>
      <c r="B149" s="489" t="s">
        <v>501</v>
      </c>
      <c r="C149" s="748">
        <f>SUM(C150:C213)</f>
        <v>225.08776620000003</v>
      </c>
      <c r="D149" s="749">
        <f>SUM(D150:D214)</f>
        <v>232.87637820000003</v>
      </c>
      <c r="E149" s="749">
        <f>SUM(E150:E215)</f>
        <v>243.64534149999989</v>
      </c>
      <c r="F149" s="749">
        <f>SUM(F150:F217)</f>
        <v>242.6187472</v>
      </c>
      <c r="G149" s="749">
        <f>SUM(G150:G217)</f>
        <v>282.31271920000006</v>
      </c>
      <c r="H149" s="749">
        <f>SUM(H150:H217)</f>
        <v>290.28863100000007</v>
      </c>
      <c r="I149" s="749">
        <f>SUM(I150:I217)</f>
        <v>317.47747770000007</v>
      </c>
      <c r="J149" s="749">
        <f>SUM(J150:J218)</f>
        <v>322.33024580000011</v>
      </c>
      <c r="K149" s="749">
        <f>SUM(K150:K219)</f>
        <v>288.11705039999998</v>
      </c>
      <c r="L149" s="749">
        <f t="shared" ref="L149:N149" si="23">SUM(L150:L219)</f>
        <v>256.05202099999997</v>
      </c>
      <c r="M149" s="749">
        <f t="shared" si="23"/>
        <v>219.27638320000003</v>
      </c>
      <c r="N149" s="749">
        <f t="shared" si="23"/>
        <v>222.04774820000003</v>
      </c>
      <c r="O149" s="492">
        <f t="shared" si="20"/>
        <v>3142.1305096000006</v>
      </c>
      <c r="R149" s="645"/>
    </row>
    <row r="150" spans="1:18" s="500" customFormat="1" ht="21" customHeight="1">
      <c r="A150" s="644" t="s">
        <v>502</v>
      </c>
      <c r="B150" s="652" t="s">
        <v>659</v>
      </c>
      <c r="C150" s="597">
        <v>4.3868977000000005</v>
      </c>
      <c r="D150" s="740">
        <v>4.0838146000000002</v>
      </c>
      <c r="E150" s="740">
        <v>4.1700350999999998</v>
      </c>
      <c r="F150" s="535">
        <v>3.0888162000000001</v>
      </c>
      <c r="G150" s="535">
        <v>3.0869508999999997</v>
      </c>
      <c r="H150" s="535">
        <v>3.1585892999999996</v>
      </c>
      <c r="I150" s="540">
        <v>3.1884562000000001</v>
      </c>
      <c r="J150" s="535">
        <v>2.8007287000000001</v>
      </c>
      <c r="K150" s="536">
        <v>2.7226402000000003</v>
      </c>
      <c r="L150" s="535">
        <v>3.2530912999999999</v>
      </c>
      <c r="M150" s="535">
        <v>1.3797747</v>
      </c>
      <c r="N150" s="598">
        <v>1.2162171000000002</v>
      </c>
      <c r="O150" s="617">
        <f t="shared" si="20"/>
        <v>36.536011999999999</v>
      </c>
      <c r="R150" s="645"/>
    </row>
    <row r="151" spans="1:18" s="500" customFormat="1" ht="21" customHeight="1">
      <c r="A151" s="538" t="s">
        <v>503</v>
      </c>
      <c r="B151" s="546" t="s">
        <v>660</v>
      </c>
      <c r="C151" s="539">
        <v>16.273608199999998</v>
      </c>
      <c r="D151" s="567">
        <v>14.9801901</v>
      </c>
      <c r="E151" s="567">
        <v>15.5167834</v>
      </c>
      <c r="F151" s="496">
        <v>16.274322000000002</v>
      </c>
      <c r="G151" s="504">
        <v>17.305209999999999</v>
      </c>
      <c r="H151" s="504">
        <v>18.086600399999998</v>
      </c>
      <c r="I151" s="534">
        <v>17.953215199999999</v>
      </c>
      <c r="J151" s="504">
        <v>17.105132100000002</v>
      </c>
      <c r="K151" s="504">
        <v>16.327065999999999</v>
      </c>
      <c r="L151" s="504">
        <v>15.878753699999999</v>
      </c>
      <c r="M151" s="504">
        <v>14.7626841</v>
      </c>
      <c r="N151" s="600">
        <v>15.7746005</v>
      </c>
      <c r="O151" s="506">
        <f t="shared" si="20"/>
        <v>196.2381657</v>
      </c>
      <c r="R151" s="645"/>
    </row>
    <row r="152" spans="1:18" s="500" customFormat="1" ht="21" customHeight="1">
      <c r="A152" s="538" t="s">
        <v>504</v>
      </c>
      <c r="B152" s="546" t="s">
        <v>661</v>
      </c>
      <c r="C152" s="539">
        <v>0</v>
      </c>
      <c r="D152" s="567">
        <v>0</v>
      </c>
      <c r="E152" s="567">
        <v>0</v>
      </c>
      <c r="F152" s="496"/>
      <c r="G152" s="504"/>
      <c r="H152" s="504"/>
      <c r="I152" s="534"/>
      <c r="J152" s="504"/>
      <c r="K152" s="504"/>
      <c r="L152" s="504"/>
      <c r="M152" s="504"/>
      <c r="N152" s="600"/>
      <c r="O152" s="506">
        <f t="shared" si="20"/>
        <v>0</v>
      </c>
      <c r="R152" s="645"/>
    </row>
    <row r="153" spans="1:18" s="500" customFormat="1" ht="21" customHeight="1">
      <c r="A153" s="538" t="s">
        <v>505</v>
      </c>
      <c r="B153" s="546" t="s">
        <v>662</v>
      </c>
      <c r="C153" s="539">
        <v>0</v>
      </c>
      <c r="D153" s="567">
        <v>0</v>
      </c>
      <c r="E153" s="567">
        <v>0</v>
      </c>
      <c r="F153" s="496"/>
      <c r="G153" s="504"/>
      <c r="H153" s="504"/>
      <c r="I153" s="534"/>
      <c r="J153" s="504"/>
      <c r="K153" s="504"/>
      <c r="L153" s="504"/>
      <c r="M153" s="504"/>
      <c r="N153" s="600"/>
      <c r="O153" s="506">
        <f t="shared" si="20"/>
        <v>0</v>
      </c>
      <c r="R153" s="645"/>
    </row>
    <row r="154" spans="1:18" s="500" customFormat="1" ht="21" customHeight="1">
      <c r="A154" s="533" t="s">
        <v>506</v>
      </c>
      <c r="B154" s="546" t="s">
        <v>663</v>
      </c>
      <c r="C154" s="539">
        <v>8.9848200000000003E-2</v>
      </c>
      <c r="D154" s="567">
        <v>8.5615399999999994E-2</v>
      </c>
      <c r="E154" s="567">
        <v>8.0327999999999997E-2</v>
      </c>
      <c r="F154" s="496">
        <v>5.3032000000000003E-2</v>
      </c>
      <c r="G154" s="504">
        <v>5.0361800000000005E-2</v>
      </c>
      <c r="H154" s="534">
        <v>6.6427800000000009E-2</v>
      </c>
      <c r="I154" s="534">
        <v>7.6260499999999995E-2</v>
      </c>
      <c r="J154" s="504">
        <v>7.4441899999999991E-2</v>
      </c>
      <c r="K154" s="504">
        <v>5.9073599999999997E-2</v>
      </c>
      <c r="L154" s="504">
        <v>5.8844500000000001E-2</v>
      </c>
      <c r="M154" s="504">
        <v>8.2048399999999994E-2</v>
      </c>
      <c r="N154" s="600">
        <v>0.10338910000000001</v>
      </c>
      <c r="O154" s="506">
        <f t="shared" si="20"/>
        <v>0.87967119999999988</v>
      </c>
      <c r="R154" s="645"/>
    </row>
    <row r="155" spans="1:18" s="500" customFormat="1" ht="21" customHeight="1">
      <c r="A155" s="538" t="s">
        <v>507</v>
      </c>
      <c r="B155" s="546" t="s">
        <v>664</v>
      </c>
      <c r="C155" s="539">
        <v>13.161111699999999</v>
      </c>
      <c r="D155" s="567">
        <v>15.349486599999999</v>
      </c>
      <c r="E155" s="567">
        <v>16.101846999999999</v>
      </c>
      <c r="F155" s="496">
        <v>13.2737306</v>
      </c>
      <c r="G155" s="504">
        <v>13.7266134</v>
      </c>
      <c r="H155" s="504">
        <v>13.924833699999999</v>
      </c>
      <c r="I155" s="534">
        <v>14.383154699999999</v>
      </c>
      <c r="J155" s="504">
        <v>15.384228</v>
      </c>
      <c r="K155" s="504">
        <v>14.325629900000001</v>
      </c>
      <c r="L155" s="504">
        <v>15.513625900000001</v>
      </c>
      <c r="M155" s="504">
        <v>15.805621800000001</v>
      </c>
      <c r="N155" s="600">
        <v>15.334611599999999</v>
      </c>
      <c r="O155" s="506">
        <f t="shared" si="20"/>
        <v>176.2844949</v>
      </c>
      <c r="R155" s="645"/>
    </row>
    <row r="156" spans="1:18" s="500" customFormat="1" ht="21" customHeight="1">
      <c r="A156" s="538" t="s">
        <v>508</v>
      </c>
      <c r="B156" s="546" t="s">
        <v>665</v>
      </c>
      <c r="C156" s="539">
        <v>5.6929675</v>
      </c>
      <c r="D156" s="567">
        <v>6.6340614999999996</v>
      </c>
      <c r="E156" s="567">
        <v>9.4685333000000007</v>
      </c>
      <c r="F156" s="496">
        <v>8.6010456999999985</v>
      </c>
      <c r="G156" s="504">
        <v>9.1103678000000006</v>
      </c>
      <c r="H156" s="504">
        <v>8.6490030000000004</v>
      </c>
      <c r="I156" s="534">
        <v>9.9605549999999994</v>
      </c>
      <c r="J156" s="504">
        <v>10.115784300000001</v>
      </c>
      <c r="K156" s="504">
        <v>9.4193358000000007</v>
      </c>
      <c r="L156" s="504">
        <v>10.5240025</v>
      </c>
      <c r="M156" s="504">
        <v>10.623624</v>
      </c>
      <c r="N156" s="600">
        <v>9.3966318000000015</v>
      </c>
      <c r="O156" s="506">
        <f t="shared" si="20"/>
        <v>108.19591219999998</v>
      </c>
      <c r="R156" s="645"/>
    </row>
    <row r="157" spans="1:18" s="500" customFormat="1" ht="21" customHeight="1">
      <c r="A157" s="538" t="s">
        <v>509</v>
      </c>
      <c r="B157" s="546" t="s">
        <v>666</v>
      </c>
      <c r="C157" s="539">
        <v>22.5662974</v>
      </c>
      <c r="D157" s="567">
        <v>20.823233200000001</v>
      </c>
      <c r="E157" s="567">
        <v>21.6956867</v>
      </c>
      <c r="F157" s="496">
        <v>22.214930800000001</v>
      </c>
      <c r="G157" s="504">
        <v>23.4953039</v>
      </c>
      <c r="H157" s="504">
        <v>23.320659299999999</v>
      </c>
      <c r="I157" s="534">
        <v>24.7861379</v>
      </c>
      <c r="J157" s="504">
        <v>25.036182499999999</v>
      </c>
      <c r="K157" s="504">
        <v>8.9657465999999992</v>
      </c>
      <c r="L157" s="504">
        <v>13.290792099999999</v>
      </c>
      <c r="M157" s="504">
        <v>20.725507799999999</v>
      </c>
      <c r="N157" s="600">
        <v>21.412982700000001</v>
      </c>
      <c r="O157" s="506">
        <f t="shared" si="20"/>
        <v>248.33346089999998</v>
      </c>
      <c r="R157" s="645"/>
    </row>
    <row r="158" spans="1:18" s="500" customFormat="1" ht="21" customHeight="1">
      <c r="A158" s="533" t="s">
        <v>510</v>
      </c>
      <c r="B158" s="546" t="s">
        <v>667</v>
      </c>
      <c r="C158" s="539">
        <v>17.084861699999998</v>
      </c>
      <c r="D158" s="567">
        <v>14.5316379</v>
      </c>
      <c r="E158" s="567">
        <v>12.326042000000001</v>
      </c>
      <c r="F158" s="496">
        <v>16.476778199999998</v>
      </c>
      <c r="G158" s="504">
        <v>18.352257300000002</v>
      </c>
      <c r="H158" s="504">
        <v>20.314788</v>
      </c>
      <c r="I158" s="534">
        <v>21.190747500000001</v>
      </c>
      <c r="J158" s="504">
        <v>20.1782127</v>
      </c>
      <c r="K158" s="504">
        <v>20.403675199999995</v>
      </c>
      <c r="L158" s="504">
        <v>20.5625958</v>
      </c>
      <c r="M158" s="504">
        <v>18.201247200000001</v>
      </c>
      <c r="N158" s="600">
        <v>17.4041891</v>
      </c>
      <c r="O158" s="506">
        <f t="shared" si="20"/>
        <v>217.02703259999998</v>
      </c>
      <c r="R158" s="645"/>
    </row>
    <row r="159" spans="1:18" s="500" customFormat="1" ht="21" customHeight="1">
      <c r="A159" s="533" t="s">
        <v>511</v>
      </c>
      <c r="B159" s="546" t="s">
        <v>668</v>
      </c>
      <c r="C159" s="539">
        <v>0</v>
      </c>
      <c r="D159" s="567">
        <v>0</v>
      </c>
      <c r="E159" s="567">
        <v>4.3299999999999995E-5</v>
      </c>
      <c r="F159" s="496">
        <v>2.1259378999999998</v>
      </c>
      <c r="G159" s="504">
        <v>10.698191699999999</v>
      </c>
      <c r="H159" s="504">
        <v>9.5385539000000001</v>
      </c>
      <c r="I159" s="534">
        <v>10.8901716</v>
      </c>
      <c r="J159" s="504">
        <v>10.9461324</v>
      </c>
      <c r="K159" s="504">
        <v>10.511041800000001</v>
      </c>
      <c r="L159" s="504">
        <v>10.814643</v>
      </c>
      <c r="M159" s="504">
        <v>10.4034546</v>
      </c>
      <c r="N159" s="600">
        <v>10.825987199999998</v>
      </c>
      <c r="O159" s="506">
        <f t="shared" si="20"/>
        <v>86.754157400000011</v>
      </c>
      <c r="R159" s="645"/>
    </row>
    <row r="160" spans="1:18" s="500" customFormat="1" ht="21" customHeight="1">
      <c r="A160" s="538" t="s">
        <v>512</v>
      </c>
      <c r="B160" s="546" t="s">
        <v>669</v>
      </c>
      <c r="C160" s="539">
        <v>2.5661847</v>
      </c>
      <c r="D160" s="567">
        <v>2.3274810000000001</v>
      </c>
      <c r="E160" s="567">
        <v>1.6202041</v>
      </c>
      <c r="F160" s="496">
        <v>1.7845238000000001</v>
      </c>
      <c r="G160" s="504">
        <v>2.2197647999999996</v>
      </c>
      <c r="H160" s="504">
        <v>1.4315856999999999</v>
      </c>
      <c r="I160" s="534">
        <v>2.4573912999999998</v>
      </c>
      <c r="J160" s="504">
        <v>2.4416266000000002</v>
      </c>
      <c r="K160" s="504">
        <v>1.3777288000000001</v>
      </c>
      <c r="L160" s="504">
        <v>2.0373999999999999</v>
      </c>
      <c r="M160" s="504">
        <v>2.3624784000000001</v>
      </c>
      <c r="N160" s="600">
        <v>2.3065009000000001</v>
      </c>
      <c r="O160" s="506">
        <f t="shared" si="20"/>
        <v>24.932870099999999</v>
      </c>
      <c r="R160" s="645"/>
    </row>
    <row r="161" spans="1:18" s="500" customFormat="1" ht="21" customHeight="1">
      <c r="A161" s="538" t="s">
        <v>513</v>
      </c>
      <c r="B161" s="546" t="s">
        <v>670</v>
      </c>
      <c r="C161" s="539">
        <v>9.9636306000000001</v>
      </c>
      <c r="D161" s="567">
        <v>9.6493523000000003</v>
      </c>
      <c r="E161" s="567">
        <v>9.8095870999999999</v>
      </c>
      <c r="F161" s="496">
        <v>7.7526282999999996</v>
      </c>
      <c r="G161" s="504">
        <v>7.5057495999999997</v>
      </c>
      <c r="H161" s="504">
        <v>8.4550646999999994</v>
      </c>
      <c r="I161" s="534">
        <v>8.7221945999999999</v>
      </c>
      <c r="J161" s="504">
        <v>5.2138577999999995</v>
      </c>
      <c r="K161" s="504">
        <v>3.6051618999999997</v>
      </c>
      <c r="L161" s="504">
        <v>6.0984121</v>
      </c>
      <c r="M161" s="504">
        <v>6.2234457000000001</v>
      </c>
      <c r="N161" s="600">
        <v>7.8641100999999995</v>
      </c>
      <c r="O161" s="506">
        <f t="shared" si="20"/>
        <v>90.863194800000016</v>
      </c>
      <c r="R161" s="645"/>
    </row>
    <row r="162" spans="1:18" s="500" customFormat="1" ht="21" customHeight="1">
      <c r="A162" s="538" t="s">
        <v>514</v>
      </c>
      <c r="B162" s="546" t="s">
        <v>671</v>
      </c>
      <c r="C162" s="539">
        <v>0.13655049999999999</v>
      </c>
      <c r="D162" s="567">
        <v>0.13680779999999998</v>
      </c>
      <c r="E162" s="567">
        <v>3.5883712000000001</v>
      </c>
      <c r="F162" s="496">
        <v>4.2693244999999997</v>
      </c>
      <c r="G162" s="504">
        <v>3.9939019999999998</v>
      </c>
      <c r="H162" s="504">
        <v>6.7597000000000004E-2</v>
      </c>
      <c r="I162" s="534">
        <v>5.4491499999999998E-2</v>
      </c>
      <c r="J162" s="504">
        <v>2.7086902999999998</v>
      </c>
      <c r="K162" s="504">
        <v>3.8079457000000003</v>
      </c>
      <c r="L162" s="504">
        <v>0.96322030000000003</v>
      </c>
      <c r="M162" s="504">
        <v>2.3269401999999997</v>
      </c>
      <c r="N162" s="600">
        <v>3.7152317000000004</v>
      </c>
      <c r="O162" s="506">
        <f t="shared" si="20"/>
        <v>25.769072699999999</v>
      </c>
      <c r="R162" s="645"/>
    </row>
    <row r="163" spans="1:18" s="500" customFormat="1" ht="21" customHeight="1">
      <c r="A163" s="533" t="s">
        <v>515</v>
      </c>
      <c r="B163" s="546" t="s">
        <v>672</v>
      </c>
      <c r="C163" s="539">
        <v>0</v>
      </c>
      <c r="D163" s="567">
        <v>0</v>
      </c>
      <c r="E163" s="567"/>
      <c r="F163" s="496"/>
      <c r="G163" s="504"/>
      <c r="H163" s="504"/>
      <c r="I163" s="534"/>
      <c r="J163" s="504"/>
      <c r="K163" s="504"/>
      <c r="L163" s="504">
        <v>0</v>
      </c>
      <c r="M163" s="504"/>
      <c r="N163" s="600"/>
      <c r="O163" s="506">
        <f t="shared" si="20"/>
        <v>0</v>
      </c>
      <c r="R163" s="645"/>
    </row>
    <row r="164" spans="1:18" s="500" customFormat="1" ht="21" customHeight="1">
      <c r="A164" s="538" t="s">
        <v>516</v>
      </c>
      <c r="B164" s="546" t="s">
        <v>673</v>
      </c>
      <c r="C164" s="539">
        <v>9.0758282000000001</v>
      </c>
      <c r="D164" s="567">
        <v>8.3118923999999996</v>
      </c>
      <c r="E164" s="567">
        <v>8.7388691999999999</v>
      </c>
      <c r="F164" s="496">
        <v>7.7843200000000001</v>
      </c>
      <c r="G164" s="504">
        <v>7.4790595999999994</v>
      </c>
      <c r="H164" s="504">
        <v>7.5430989999999998</v>
      </c>
      <c r="I164" s="534">
        <v>7.8226847999999976</v>
      </c>
      <c r="J164" s="504">
        <v>7.8877010999999992</v>
      </c>
      <c r="K164" s="504">
        <v>7.6524770999999996</v>
      </c>
      <c r="L164" s="504">
        <v>7.6391387000000002</v>
      </c>
      <c r="M164" s="504">
        <v>8.1714000000000002</v>
      </c>
      <c r="N164" s="600">
        <v>9.0514911999999992</v>
      </c>
      <c r="O164" s="506">
        <f t="shared" si="20"/>
        <v>97.157961299999997</v>
      </c>
      <c r="R164" s="645"/>
    </row>
    <row r="165" spans="1:18" s="500" customFormat="1" ht="21" customHeight="1">
      <c r="A165" s="538" t="s">
        <v>517</v>
      </c>
      <c r="B165" s="546" t="s">
        <v>674</v>
      </c>
      <c r="C165" s="539">
        <v>4.9730777000000002</v>
      </c>
      <c r="D165" s="567">
        <v>4.7277825</v>
      </c>
      <c r="E165" s="567">
        <v>5.4108931</v>
      </c>
      <c r="F165" s="496">
        <v>5.1553782000000004</v>
      </c>
      <c r="G165" s="504">
        <v>5.5718219000000007</v>
      </c>
      <c r="H165" s="504">
        <v>5.3041217000000005</v>
      </c>
      <c r="I165" s="534">
        <v>5.5777464999999999</v>
      </c>
      <c r="J165" s="504">
        <v>5.5637630999999992</v>
      </c>
      <c r="K165" s="504">
        <v>3.0094465000000001</v>
      </c>
      <c r="L165" s="504">
        <v>0</v>
      </c>
      <c r="M165" s="504"/>
      <c r="N165" s="600"/>
      <c r="O165" s="506">
        <f t="shared" si="20"/>
        <v>45.294031199999999</v>
      </c>
      <c r="R165" s="645"/>
    </row>
    <row r="166" spans="1:18" s="500" customFormat="1" ht="21" customHeight="1">
      <c r="A166" s="538" t="s">
        <v>518</v>
      </c>
      <c r="B166" s="546" t="s">
        <v>675</v>
      </c>
      <c r="C166" s="539">
        <v>3.5586999999999997E-3</v>
      </c>
      <c r="D166" s="567">
        <v>3.0043000000000001E-3</v>
      </c>
      <c r="E166" s="567">
        <v>3.1368000000000004E-3</v>
      </c>
      <c r="F166" s="496">
        <v>2.8056000000000001E-3</v>
      </c>
      <c r="G166" s="504">
        <v>2.6130999999999997E-3</v>
      </c>
      <c r="H166" s="504"/>
      <c r="I166" s="534">
        <v>0</v>
      </c>
      <c r="J166" s="504"/>
      <c r="K166" s="504"/>
      <c r="L166" s="504">
        <v>0</v>
      </c>
      <c r="M166" s="504"/>
      <c r="N166" s="600"/>
      <c r="O166" s="506">
        <f t="shared" si="20"/>
        <v>1.51185E-2</v>
      </c>
      <c r="R166" s="645"/>
    </row>
    <row r="167" spans="1:18" s="500" customFormat="1" ht="21" customHeight="1">
      <c r="A167" s="533" t="s">
        <v>519</v>
      </c>
      <c r="B167" s="546" t="s">
        <v>676</v>
      </c>
      <c r="C167" s="539">
        <v>61.627633400000001</v>
      </c>
      <c r="D167" s="567">
        <v>73.738708900000006</v>
      </c>
      <c r="E167" s="567">
        <v>78.771873400000004</v>
      </c>
      <c r="F167" s="496">
        <v>71.526504000000003</v>
      </c>
      <c r="G167" s="504">
        <v>83.022549299999994</v>
      </c>
      <c r="H167" s="504">
        <v>80.340818400000003</v>
      </c>
      <c r="I167" s="534">
        <v>85.546941099999998</v>
      </c>
      <c r="J167" s="504">
        <v>85.346824599999991</v>
      </c>
      <c r="K167" s="504">
        <v>77.052957000000006</v>
      </c>
      <c r="L167" s="504">
        <v>39.717810999999998</v>
      </c>
      <c r="M167" s="504">
        <v>1.0049105</v>
      </c>
      <c r="N167" s="600">
        <v>1.1487571999999999</v>
      </c>
      <c r="O167" s="506">
        <f t="shared" si="20"/>
        <v>738.84628880000002</v>
      </c>
      <c r="R167" s="645"/>
    </row>
    <row r="168" spans="1:18" s="500" customFormat="1" ht="21" customHeight="1">
      <c r="A168" s="533" t="s">
        <v>520</v>
      </c>
      <c r="B168" s="546" t="s">
        <v>677</v>
      </c>
      <c r="C168" s="539">
        <v>0</v>
      </c>
      <c r="D168" s="567">
        <v>0</v>
      </c>
      <c r="E168" s="567">
        <v>1.7860999999999999E-3</v>
      </c>
      <c r="F168" s="496">
        <v>0.54528330000000003</v>
      </c>
      <c r="G168" s="504">
        <v>2.35093E-2</v>
      </c>
      <c r="H168" s="504">
        <v>0.43914179999999997</v>
      </c>
      <c r="I168" s="534">
        <v>0.5731195</v>
      </c>
      <c r="J168" s="504">
        <v>0.22088270000000002</v>
      </c>
      <c r="K168" s="504">
        <v>0.98391890000000004</v>
      </c>
      <c r="L168" s="504">
        <v>1.29471E-2</v>
      </c>
      <c r="M168" s="504">
        <v>1.32902E-2</v>
      </c>
      <c r="N168" s="600">
        <v>2.977E-3</v>
      </c>
      <c r="O168" s="506">
        <f t="shared" si="20"/>
        <v>2.8168559000000002</v>
      </c>
      <c r="R168" s="645"/>
    </row>
    <row r="169" spans="1:18" s="500" customFormat="1" ht="21" customHeight="1">
      <c r="A169" s="538" t="s">
        <v>521</v>
      </c>
      <c r="B169" s="546" t="s">
        <v>678</v>
      </c>
      <c r="C169" s="539">
        <v>0.68609319999999996</v>
      </c>
      <c r="D169" s="567">
        <v>0.40777240000000003</v>
      </c>
      <c r="E169" s="567">
        <v>0.90726780000000007</v>
      </c>
      <c r="F169" s="496">
        <v>0.12524099999999999</v>
      </c>
      <c r="G169" s="504">
        <v>1.2799E-2</v>
      </c>
      <c r="H169" s="504">
        <v>0.35373729999999998</v>
      </c>
      <c r="I169" s="534">
        <v>4.0433999999999999E-3</v>
      </c>
      <c r="J169" s="504">
        <v>0.77848309999999998</v>
      </c>
      <c r="K169" s="504">
        <v>0.47437240000000003</v>
      </c>
      <c r="L169" s="504">
        <v>0.56264130000000001</v>
      </c>
      <c r="M169" s="504">
        <v>4.3245000000000002E-3</v>
      </c>
      <c r="N169" s="600">
        <v>2.5379000000000001E-3</v>
      </c>
      <c r="O169" s="506">
        <f t="shared" si="20"/>
        <v>4.3193133000000001</v>
      </c>
      <c r="R169" s="645"/>
    </row>
    <row r="170" spans="1:18" s="500" customFormat="1" ht="21" customHeight="1">
      <c r="A170" s="538" t="s">
        <v>522</v>
      </c>
      <c r="B170" s="546" t="s">
        <v>679</v>
      </c>
      <c r="C170" s="539">
        <v>0.78529199999999999</v>
      </c>
      <c r="D170" s="567">
        <v>2.0668410000000002</v>
      </c>
      <c r="E170" s="567">
        <v>2.3767469999999999</v>
      </c>
      <c r="F170" s="496">
        <v>2.7191399999999999</v>
      </c>
      <c r="G170" s="504">
        <v>2.8331909999999998</v>
      </c>
      <c r="H170" s="504">
        <v>2.7361499999999999</v>
      </c>
      <c r="I170" s="534">
        <v>2.546967</v>
      </c>
      <c r="J170" s="504">
        <v>2.86632</v>
      </c>
      <c r="K170" s="504">
        <v>2.7856109999999998</v>
      </c>
      <c r="L170" s="504">
        <v>2.9860769999999999</v>
      </c>
      <c r="M170" s="504">
        <v>2.7616740000000002</v>
      </c>
      <c r="N170" s="600">
        <v>2.920506</v>
      </c>
      <c r="O170" s="506">
        <f t="shared" si="20"/>
        <v>30.384515999999994</v>
      </c>
      <c r="R170" s="645"/>
    </row>
    <row r="171" spans="1:18" s="500" customFormat="1" ht="21" customHeight="1">
      <c r="A171" s="538" t="s">
        <v>523</v>
      </c>
      <c r="B171" s="546" t="s">
        <v>680</v>
      </c>
      <c r="C171" s="539">
        <v>1.2193799999999999E-2</v>
      </c>
      <c r="D171" s="567">
        <v>1.0631399999999999E-2</v>
      </c>
      <c r="E171" s="567">
        <v>8.2059000000000003E-3</v>
      </c>
      <c r="F171" s="496">
        <v>5.7728999999999992E-3</v>
      </c>
      <c r="G171" s="504">
        <v>5.5833000000000002E-3</v>
      </c>
      <c r="H171" s="504">
        <v>5.6441999999999994E-3</v>
      </c>
      <c r="I171" s="534">
        <v>6.1428000000000003E-3</v>
      </c>
      <c r="J171" s="504">
        <v>5.7854999999999998E-3</v>
      </c>
      <c r="K171" s="504">
        <v>6.1248000000000006E-3</v>
      </c>
      <c r="L171" s="504">
        <v>6.0488999999999994E-3</v>
      </c>
      <c r="M171" s="504">
        <v>6.0351000000000007E-3</v>
      </c>
      <c r="N171" s="600">
        <v>6.5063999999999999E-3</v>
      </c>
      <c r="O171" s="506">
        <f t="shared" si="20"/>
        <v>8.4674999999999986E-2</v>
      </c>
      <c r="R171" s="645"/>
    </row>
    <row r="172" spans="1:18" s="500" customFormat="1" ht="21" customHeight="1">
      <c r="A172" s="533" t="s">
        <v>524</v>
      </c>
      <c r="B172" s="546" t="s">
        <v>681</v>
      </c>
      <c r="C172" s="539">
        <v>0.30637970000000003</v>
      </c>
      <c r="D172" s="567">
        <v>0.27799259999999998</v>
      </c>
      <c r="E172" s="567">
        <v>0.52046700000000001</v>
      </c>
      <c r="F172" s="496">
        <v>0.51489649999999998</v>
      </c>
      <c r="G172" s="504">
        <v>0.1471538</v>
      </c>
      <c r="H172" s="504">
        <v>0.13585129999999998</v>
      </c>
      <c r="I172" s="534">
        <v>0.10262410000000001</v>
      </c>
      <c r="J172" s="504">
        <v>9.1997899999999994E-2</v>
      </c>
      <c r="K172" s="504">
        <v>9.1384899999999991E-2</v>
      </c>
      <c r="L172" s="504">
        <v>8.2668500000000006E-2</v>
      </c>
      <c r="M172" s="504">
        <v>0.1115366</v>
      </c>
      <c r="N172" s="600">
        <v>0.26041510000000001</v>
      </c>
      <c r="O172" s="506">
        <f t="shared" si="20"/>
        <v>2.6433679999999997</v>
      </c>
      <c r="R172" s="645"/>
    </row>
    <row r="173" spans="1:18" s="500" customFormat="1" ht="21" customHeight="1">
      <c r="A173" s="538" t="s">
        <v>525</v>
      </c>
      <c r="B173" s="546" t="s">
        <v>682</v>
      </c>
      <c r="C173" s="539">
        <v>8.2417000000000011E-3</v>
      </c>
      <c r="D173" s="567">
        <v>7.5191000000000008E-3</v>
      </c>
      <c r="E173" s="567">
        <v>7.5146000000000006E-3</v>
      </c>
      <c r="F173" s="496">
        <v>5.7513E-3</v>
      </c>
      <c r="G173" s="504">
        <v>5.6549E-3</v>
      </c>
      <c r="H173" s="504">
        <v>1.4509000000000002E-3</v>
      </c>
      <c r="I173" s="534">
        <v>5.0071999999999998E-3</v>
      </c>
      <c r="J173" s="504">
        <v>4.8006000000000004E-3</v>
      </c>
      <c r="K173" s="504">
        <v>4.4075E-3</v>
      </c>
      <c r="L173" s="504">
        <v>5.2453999999999999E-3</v>
      </c>
      <c r="M173" s="504">
        <v>6.0914999999999997E-3</v>
      </c>
      <c r="N173" s="600">
        <v>6.1696000000000008E-3</v>
      </c>
      <c r="O173" s="506">
        <f t="shared" si="20"/>
        <v>6.7854300000000006E-2</v>
      </c>
      <c r="R173" s="645"/>
    </row>
    <row r="174" spans="1:18" s="500" customFormat="1" ht="21" customHeight="1">
      <c r="A174" s="533" t="s">
        <v>526</v>
      </c>
      <c r="B174" s="602" t="s">
        <v>683</v>
      </c>
      <c r="C174" s="539">
        <v>0.79227540000000007</v>
      </c>
      <c r="D174" s="567">
        <v>0.77975700000000003</v>
      </c>
      <c r="E174" s="567">
        <v>0.75236910000000001</v>
      </c>
      <c r="F174" s="496">
        <v>0.48909279999999999</v>
      </c>
      <c r="G174" s="504">
        <v>0.46000570000000002</v>
      </c>
      <c r="H174" s="504">
        <v>0.64119019999999993</v>
      </c>
      <c r="I174" s="534">
        <v>0.70099999999999996</v>
      </c>
      <c r="J174" s="504">
        <v>0.74440660000000003</v>
      </c>
      <c r="K174" s="504">
        <v>0.59645429999999999</v>
      </c>
      <c r="L174" s="504">
        <v>0.5169028</v>
      </c>
      <c r="M174" s="504">
        <v>0.70356169999999996</v>
      </c>
      <c r="N174" s="600">
        <v>1.0271478000000001</v>
      </c>
      <c r="O174" s="506">
        <f t="shared" si="20"/>
        <v>8.2041633999999988</v>
      </c>
      <c r="R174" s="645"/>
    </row>
    <row r="175" spans="1:18" s="500" customFormat="1" ht="21" customHeight="1">
      <c r="A175" s="538" t="s">
        <v>527</v>
      </c>
      <c r="B175" s="602" t="s">
        <v>684</v>
      </c>
      <c r="C175" s="539">
        <v>2.2092987000000002</v>
      </c>
      <c r="D175" s="567">
        <v>1.9088232000000001</v>
      </c>
      <c r="E175" s="567">
        <v>2.0746778000000003</v>
      </c>
      <c r="F175" s="496">
        <v>1.5732018000000001</v>
      </c>
      <c r="G175" s="504">
        <v>1.6093023</v>
      </c>
      <c r="H175" s="504">
        <v>1.8619315000000001</v>
      </c>
      <c r="I175" s="534">
        <v>2.8387699999999998</v>
      </c>
      <c r="J175" s="504">
        <v>2.9548087999999999</v>
      </c>
      <c r="K175" s="504">
        <v>2.1193692000000004</v>
      </c>
      <c r="L175" s="504">
        <v>1.8228428999999999</v>
      </c>
      <c r="M175" s="504">
        <v>2.0981269000000005</v>
      </c>
      <c r="N175" s="600">
        <v>2.3802496</v>
      </c>
      <c r="O175" s="506">
        <f t="shared" si="20"/>
        <v>25.451402700000003</v>
      </c>
      <c r="R175" s="645"/>
    </row>
    <row r="176" spans="1:18" s="500" customFormat="1" ht="21" customHeight="1">
      <c r="A176" s="538" t="s">
        <v>528</v>
      </c>
      <c r="B176" s="602" t="s">
        <v>685</v>
      </c>
      <c r="C176" s="539">
        <v>15.405571</v>
      </c>
      <c r="D176" s="567">
        <v>15.301466900000001</v>
      </c>
      <c r="E176" s="567">
        <v>15.743255900000001</v>
      </c>
      <c r="F176" s="496">
        <v>13.911582300000001</v>
      </c>
      <c r="G176" s="504">
        <v>15.077818600000001</v>
      </c>
      <c r="H176" s="504">
        <v>14.874001099999999</v>
      </c>
      <c r="I176" s="534">
        <v>15.3459009</v>
      </c>
      <c r="J176" s="504">
        <v>15.242301299999994</v>
      </c>
      <c r="K176" s="504">
        <v>14.173342099999999</v>
      </c>
      <c r="L176" s="504">
        <v>14.272468999999999</v>
      </c>
      <c r="M176" s="504">
        <v>14.853969800000002</v>
      </c>
      <c r="N176" s="600">
        <v>15.747059999999999</v>
      </c>
      <c r="O176" s="506">
        <f t="shared" si="20"/>
        <v>179.9487389</v>
      </c>
      <c r="R176" s="645"/>
    </row>
    <row r="177" spans="1:18" s="500" customFormat="1" ht="29.25" customHeight="1">
      <c r="A177" s="538" t="s">
        <v>529</v>
      </c>
      <c r="B177" s="602" t="s">
        <v>686</v>
      </c>
      <c r="C177" s="539">
        <v>0.4760375</v>
      </c>
      <c r="D177" s="567">
        <v>0.45596570000000003</v>
      </c>
      <c r="E177" s="567">
        <v>0.50239350000000005</v>
      </c>
      <c r="F177" s="496">
        <v>0.4723735</v>
      </c>
      <c r="G177" s="504">
        <v>0.45018909999999995</v>
      </c>
      <c r="H177" s="504">
        <v>0.40989799999999998</v>
      </c>
      <c r="I177" s="534">
        <v>0.4648891</v>
      </c>
      <c r="J177" s="504">
        <v>0.47675879999999998</v>
      </c>
      <c r="K177" s="504">
        <v>0.46295500000000001</v>
      </c>
      <c r="L177" s="504">
        <v>0.55788709999999997</v>
      </c>
      <c r="M177" s="504">
        <v>0.47783769999999998</v>
      </c>
      <c r="N177" s="600">
        <v>0.54928280000000007</v>
      </c>
      <c r="O177" s="506">
        <f t="shared" si="20"/>
        <v>5.7564678000000011</v>
      </c>
      <c r="R177" s="645"/>
    </row>
    <row r="178" spans="1:18" s="500" customFormat="1" ht="26.25" customHeight="1">
      <c r="A178" s="533" t="s">
        <v>530</v>
      </c>
      <c r="B178" s="602" t="s">
        <v>687</v>
      </c>
      <c r="C178" s="539">
        <v>11.7153636</v>
      </c>
      <c r="D178" s="567">
        <v>10.442881400000001</v>
      </c>
      <c r="E178" s="567">
        <v>11.3826009</v>
      </c>
      <c r="F178" s="496">
        <v>11.2648489</v>
      </c>
      <c r="G178" s="504">
        <v>11.8169743</v>
      </c>
      <c r="H178" s="504">
        <v>12.0022228</v>
      </c>
      <c r="I178" s="534">
        <v>13.0588184</v>
      </c>
      <c r="J178" s="504">
        <v>13.391405199999999</v>
      </c>
      <c r="K178" s="504">
        <v>12.845037400000001</v>
      </c>
      <c r="L178" s="504">
        <v>12.822986</v>
      </c>
      <c r="M178" s="504">
        <v>12.0878909</v>
      </c>
      <c r="N178" s="600">
        <v>12.8028</v>
      </c>
      <c r="O178" s="506">
        <f t="shared" si="20"/>
        <v>145.63382979999997</v>
      </c>
      <c r="R178" s="645"/>
    </row>
    <row r="179" spans="1:18" s="500" customFormat="1" ht="21" customHeight="1">
      <c r="A179" s="538" t="s">
        <v>531</v>
      </c>
      <c r="B179" s="602" t="s">
        <v>688</v>
      </c>
      <c r="C179" s="539"/>
      <c r="D179" s="567"/>
      <c r="E179" s="567"/>
      <c r="F179" s="496"/>
      <c r="G179" s="504"/>
      <c r="H179" s="504"/>
      <c r="I179" s="534"/>
      <c r="J179" s="534"/>
      <c r="K179" s="504"/>
      <c r="L179" s="504"/>
      <c r="M179" s="504"/>
      <c r="N179" s="600"/>
      <c r="O179" s="506">
        <f t="shared" si="20"/>
        <v>0</v>
      </c>
      <c r="R179" s="645"/>
    </row>
    <row r="180" spans="1:18" s="500" customFormat="1" ht="21" customHeight="1">
      <c r="A180" s="538" t="s">
        <v>532</v>
      </c>
      <c r="B180" s="602" t="s">
        <v>689</v>
      </c>
      <c r="C180" s="539">
        <v>0.17564639999999998</v>
      </c>
      <c r="D180" s="567">
        <v>0.1516556</v>
      </c>
      <c r="E180" s="567">
        <v>0.16449530000000001</v>
      </c>
      <c r="F180" s="496">
        <v>1.0880078</v>
      </c>
      <c r="G180" s="504">
        <v>1.4248631</v>
      </c>
      <c r="H180" s="504">
        <v>2.3804493999999998</v>
      </c>
      <c r="I180" s="534">
        <v>7.9488060999999997</v>
      </c>
      <c r="J180" s="504">
        <v>6.1352538000000001</v>
      </c>
      <c r="K180" s="504">
        <v>2.4753162</v>
      </c>
      <c r="L180" s="504">
        <v>0.32295959999999996</v>
      </c>
      <c r="M180" s="504">
        <v>0.1794386</v>
      </c>
      <c r="N180" s="600">
        <v>0.19682849999999999</v>
      </c>
      <c r="O180" s="506">
        <f t="shared" si="20"/>
        <v>22.643720400000003</v>
      </c>
      <c r="R180" s="645"/>
    </row>
    <row r="181" spans="1:18" s="500" customFormat="1" ht="36.75" customHeight="1">
      <c r="A181" s="538" t="s">
        <v>533</v>
      </c>
      <c r="B181" s="602" t="s">
        <v>690</v>
      </c>
      <c r="C181" s="539">
        <v>1.4307808999999998</v>
      </c>
      <c r="D181" s="567">
        <v>1.3823398</v>
      </c>
      <c r="E181" s="567">
        <v>1.5113517000000001</v>
      </c>
      <c r="F181" s="496">
        <v>1.5060746999999999</v>
      </c>
      <c r="G181" s="504">
        <v>1.6020918</v>
      </c>
      <c r="H181" s="504">
        <v>1.8459576000000002</v>
      </c>
      <c r="I181" s="534">
        <v>1.996197</v>
      </c>
      <c r="J181" s="504">
        <v>1.9627173999999998</v>
      </c>
      <c r="K181" s="504">
        <v>1.7708433000000001</v>
      </c>
      <c r="L181" s="504">
        <v>1.5445142000000001</v>
      </c>
      <c r="M181" s="504">
        <v>1.4063588999999999</v>
      </c>
      <c r="N181" s="600">
        <v>1.3589686000000001</v>
      </c>
      <c r="O181" s="506">
        <f t="shared" si="20"/>
        <v>19.318195900000003</v>
      </c>
      <c r="R181" s="645"/>
    </row>
    <row r="182" spans="1:18" s="500" customFormat="1" ht="26.25" customHeight="1">
      <c r="A182" s="533" t="s">
        <v>534</v>
      </c>
      <c r="B182" s="602" t="s">
        <v>691</v>
      </c>
      <c r="C182" s="539">
        <v>0.6011417</v>
      </c>
      <c r="D182" s="567">
        <v>0.96058930000000009</v>
      </c>
      <c r="E182" s="567">
        <v>1.1543163000000001</v>
      </c>
      <c r="F182" s="496">
        <v>1.2469128999999999</v>
      </c>
      <c r="G182" s="504">
        <v>0.91074259999999996</v>
      </c>
      <c r="H182" s="504">
        <v>1.0696128999999999</v>
      </c>
      <c r="I182" s="534">
        <v>1.2988516999999999</v>
      </c>
      <c r="J182" s="504">
        <v>1.2981882</v>
      </c>
      <c r="K182" s="504">
        <v>1.1880097000000001</v>
      </c>
      <c r="L182" s="504">
        <v>1.2256937999999999</v>
      </c>
      <c r="M182" s="504">
        <v>0.88710089999999997</v>
      </c>
      <c r="N182" s="600">
        <v>1.0386401999999999</v>
      </c>
      <c r="O182" s="506">
        <f t="shared" si="20"/>
        <v>12.8798002</v>
      </c>
      <c r="R182" s="645"/>
    </row>
    <row r="183" spans="1:18" s="500" customFormat="1" ht="30.75" customHeight="1">
      <c r="A183" s="533" t="s">
        <v>535</v>
      </c>
      <c r="B183" s="602" t="s">
        <v>692</v>
      </c>
      <c r="C183" s="539">
        <v>1.0250025999999999</v>
      </c>
      <c r="D183" s="567">
        <v>1.0059244000000001</v>
      </c>
      <c r="E183" s="567">
        <v>1.0084698999999999</v>
      </c>
      <c r="F183" s="496">
        <v>0.82914540000000003</v>
      </c>
      <c r="G183" s="504">
        <v>1.0190758</v>
      </c>
      <c r="H183" s="504">
        <v>0.77704200000000001</v>
      </c>
      <c r="I183" s="534">
        <v>0.62536580000000008</v>
      </c>
      <c r="J183" s="504">
        <v>0.69669780000000003</v>
      </c>
      <c r="K183" s="504">
        <v>0.60864680000000004</v>
      </c>
      <c r="L183" s="504">
        <v>0.78940490000000008</v>
      </c>
      <c r="M183" s="504">
        <v>1.005212</v>
      </c>
      <c r="N183" s="600">
        <v>1.2785610000000001</v>
      </c>
      <c r="O183" s="506">
        <f t="shared" si="20"/>
        <v>10.668548399999999</v>
      </c>
      <c r="R183" s="645"/>
    </row>
    <row r="184" spans="1:18" s="500" customFormat="1" ht="36" customHeight="1">
      <c r="A184" s="538" t="s">
        <v>536</v>
      </c>
      <c r="B184" s="602" t="s">
        <v>693</v>
      </c>
      <c r="C184" s="539">
        <v>0.57470719999999997</v>
      </c>
      <c r="D184" s="567">
        <v>0.48117590000000005</v>
      </c>
      <c r="E184" s="567">
        <v>0.56120270000000005</v>
      </c>
      <c r="F184" s="496">
        <v>0.57637469999999991</v>
      </c>
      <c r="G184" s="504">
        <v>0.5963079</v>
      </c>
      <c r="H184" s="504">
        <v>0.4682402</v>
      </c>
      <c r="I184" s="534">
        <v>0.27383009999999997</v>
      </c>
      <c r="J184" s="504">
        <v>0.3455954</v>
      </c>
      <c r="K184" s="504">
        <v>0.2288491</v>
      </c>
      <c r="L184" s="504">
        <v>9.0903499999999998E-2</v>
      </c>
      <c r="M184" s="504">
        <v>6.6613000000000006E-2</v>
      </c>
      <c r="N184" s="600">
        <v>8.8035199999999994E-2</v>
      </c>
      <c r="O184" s="506">
        <f t="shared" si="20"/>
        <v>4.3518349000000001</v>
      </c>
      <c r="R184" s="645"/>
    </row>
    <row r="185" spans="1:18" s="500" customFormat="1" ht="21" customHeight="1">
      <c r="A185" s="538" t="s">
        <v>537</v>
      </c>
      <c r="B185" s="602" t="s">
        <v>694</v>
      </c>
      <c r="C185" s="539">
        <v>0.75785250000000004</v>
      </c>
      <c r="D185" s="567">
        <v>0.61010050000000005</v>
      </c>
      <c r="E185" s="567">
        <v>0.60383989999999998</v>
      </c>
      <c r="F185" s="496">
        <v>0.51771790000000006</v>
      </c>
      <c r="G185" s="504">
        <v>0.4569088</v>
      </c>
      <c r="H185" s="504">
        <v>0.53196310000000002</v>
      </c>
      <c r="I185" s="534">
        <v>0.5661018000000001</v>
      </c>
      <c r="J185" s="504">
        <v>0.57213389999999997</v>
      </c>
      <c r="K185" s="504">
        <v>0.4596055</v>
      </c>
      <c r="L185" s="504">
        <v>0.51335320000000007</v>
      </c>
      <c r="M185" s="504">
        <v>0.67283730000000008</v>
      </c>
      <c r="N185" s="600">
        <v>0.79446080000000008</v>
      </c>
      <c r="O185" s="506">
        <f t="shared" si="20"/>
        <v>7.0568752000000012</v>
      </c>
      <c r="R185" s="645"/>
    </row>
    <row r="186" spans="1:18" s="500" customFormat="1" ht="36.75" customHeight="1">
      <c r="A186" s="538" t="s">
        <v>538</v>
      </c>
      <c r="B186" s="602" t="s">
        <v>695</v>
      </c>
      <c r="C186" s="539">
        <v>0.52055609999999997</v>
      </c>
      <c r="D186" s="567">
        <v>0.54361969999999993</v>
      </c>
      <c r="E186" s="567">
        <v>0.65075529999999993</v>
      </c>
      <c r="F186" s="496">
        <v>0.43113050000000003</v>
      </c>
      <c r="G186" s="504">
        <v>0.44212479999999998</v>
      </c>
      <c r="H186" s="504">
        <v>0.36794140000000003</v>
      </c>
      <c r="I186" s="534">
        <v>0.43940040000000002</v>
      </c>
      <c r="J186" s="504">
        <v>0.40867320000000001</v>
      </c>
      <c r="K186" s="504">
        <v>0.51365079999999996</v>
      </c>
      <c r="L186" s="504">
        <v>0.62264079999999999</v>
      </c>
      <c r="M186" s="504">
        <v>0.56337419999999994</v>
      </c>
      <c r="N186" s="600">
        <v>0.68551680000000004</v>
      </c>
      <c r="O186" s="506">
        <f t="shared" si="20"/>
        <v>6.1893839999999996</v>
      </c>
      <c r="R186" s="645"/>
    </row>
    <row r="187" spans="1:18" s="500" customFormat="1" ht="21" customHeight="1">
      <c r="A187" s="533" t="s">
        <v>539</v>
      </c>
      <c r="B187" s="602" t="s">
        <v>696</v>
      </c>
      <c r="C187" s="539">
        <v>0.37310329999999997</v>
      </c>
      <c r="D187" s="567">
        <v>0.42434840000000001</v>
      </c>
      <c r="E187" s="567">
        <v>0.49639890000000003</v>
      </c>
      <c r="F187" s="496">
        <v>0.48394379999999998</v>
      </c>
      <c r="G187" s="504">
        <v>0.52108989999999999</v>
      </c>
      <c r="H187" s="504">
        <v>0.56472559999999994</v>
      </c>
      <c r="I187" s="534">
        <v>0.5775577999999999</v>
      </c>
      <c r="J187" s="504">
        <v>0.49525720000000001</v>
      </c>
      <c r="K187" s="504">
        <v>0.3800885</v>
      </c>
      <c r="L187" s="504">
        <v>0.32117870000000004</v>
      </c>
      <c r="M187" s="504">
        <v>0.33693590000000001</v>
      </c>
      <c r="N187" s="600">
        <v>0.31336990000000003</v>
      </c>
      <c r="O187" s="506">
        <f t="shared" si="20"/>
        <v>5.2879979000000006</v>
      </c>
      <c r="R187" s="645"/>
    </row>
    <row r="188" spans="1:18" s="500" customFormat="1" ht="21" customHeight="1">
      <c r="A188" s="538" t="s">
        <v>540</v>
      </c>
      <c r="B188" s="602" t="s">
        <v>697</v>
      </c>
      <c r="C188" s="539">
        <v>1.1918811</v>
      </c>
      <c r="D188" s="567">
        <v>1.1048549999999999</v>
      </c>
      <c r="E188" s="567">
        <v>1.3713261999999999</v>
      </c>
      <c r="F188" s="496">
        <v>1.2331848000000001</v>
      </c>
      <c r="G188" s="504">
        <v>1.2011266999999999</v>
      </c>
      <c r="H188" s="504">
        <v>1.0324063999999999</v>
      </c>
      <c r="I188" s="534">
        <v>1.1263965</v>
      </c>
      <c r="J188" s="504">
        <v>1.1358586000000002</v>
      </c>
      <c r="K188" s="504">
        <v>0.91062200000000004</v>
      </c>
      <c r="L188" s="504">
        <v>1.3228800000000001</v>
      </c>
      <c r="M188" s="504">
        <v>1.1918826</v>
      </c>
      <c r="N188" s="600">
        <v>1.1865899</v>
      </c>
      <c r="O188" s="506">
        <f t="shared" si="20"/>
        <v>14.009009799999999</v>
      </c>
      <c r="R188" s="645"/>
    </row>
    <row r="189" spans="1:18" s="500" customFormat="1" ht="21" customHeight="1">
      <c r="A189" s="538" t="s">
        <v>541</v>
      </c>
      <c r="B189" s="602" t="s">
        <v>698</v>
      </c>
      <c r="C189" s="539">
        <v>0.4849021</v>
      </c>
      <c r="D189" s="567">
        <v>0.41587950000000001</v>
      </c>
      <c r="E189" s="567">
        <v>0.42898999999999998</v>
      </c>
      <c r="F189" s="496">
        <v>0.39685370000000003</v>
      </c>
      <c r="G189" s="504">
        <v>0.41907879999999997</v>
      </c>
      <c r="H189" s="504">
        <v>0.4109699</v>
      </c>
      <c r="I189" s="534">
        <v>0.25155369999999999</v>
      </c>
      <c r="J189" s="504">
        <v>0.45265479999999997</v>
      </c>
      <c r="K189" s="504">
        <v>0.41397040000000002</v>
      </c>
      <c r="L189" s="504">
        <v>0.41775509999999999</v>
      </c>
      <c r="M189" s="504">
        <v>0.44686880000000001</v>
      </c>
      <c r="N189" s="600">
        <v>0.47461540000000002</v>
      </c>
      <c r="O189" s="506">
        <f t="shared" si="20"/>
        <v>5.0140922000000003</v>
      </c>
      <c r="R189" s="645"/>
    </row>
    <row r="190" spans="1:18" s="500" customFormat="1" ht="21" customHeight="1">
      <c r="A190" s="538" t="s">
        <v>542</v>
      </c>
      <c r="B190" s="602" t="s">
        <v>699</v>
      </c>
      <c r="C190" s="539">
        <v>0.43307809999999997</v>
      </c>
      <c r="D190" s="567">
        <v>0.46773720000000002</v>
      </c>
      <c r="E190" s="567">
        <v>0.5499101999999999</v>
      </c>
      <c r="F190" s="496">
        <v>0.60706099999999996</v>
      </c>
      <c r="G190" s="504">
        <v>0.69259859999999995</v>
      </c>
      <c r="H190" s="504">
        <v>0.73199910000000001</v>
      </c>
      <c r="I190" s="534">
        <v>0.79013339999999999</v>
      </c>
      <c r="J190" s="504">
        <v>0.78644199999999997</v>
      </c>
      <c r="K190" s="504">
        <v>0.71380999999999994</v>
      </c>
      <c r="L190" s="504">
        <v>0.65940949999999998</v>
      </c>
      <c r="M190" s="504">
        <v>0.59905160000000002</v>
      </c>
      <c r="N190" s="600">
        <v>0.59265709999999994</v>
      </c>
      <c r="O190" s="506">
        <f t="shared" si="20"/>
        <v>7.6238877999999994</v>
      </c>
      <c r="R190" s="645"/>
    </row>
    <row r="191" spans="1:18" s="500" customFormat="1" ht="21" customHeight="1">
      <c r="A191" s="533" t="s">
        <v>543</v>
      </c>
      <c r="B191" s="602" t="s">
        <v>700</v>
      </c>
      <c r="C191" s="539">
        <v>0.25740789999999997</v>
      </c>
      <c r="D191" s="567">
        <v>0.2517954</v>
      </c>
      <c r="E191" s="567">
        <v>0.25993959999999994</v>
      </c>
      <c r="F191" s="496">
        <v>0.28541259999999996</v>
      </c>
      <c r="G191" s="504">
        <v>0.21037610000000001</v>
      </c>
      <c r="H191" s="504">
        <v>0.25563429999999998</v>
      </c>
      <c r="I191" s="534">
        <v>0.25906060000000003</v>
      </c>
      <c r="J191" s="504">
        <v>0.27586329999999998</v>
      </c>
      <c r="K191" s="504">
        <v>0.27304519999999999</v>
      </c>
      <c r="L191" s="504">
        <v>0.2619438</v>
      </c>
      <c r="M191" s="504">
        <v>0.2408274</v>
      </c>
      <c r="N191" s="600">
        <v>0.33908190000000005</v>
      </c>
      <c r="O191" s="506">
        <f t="shared" si="20"/>
        <v>3.1703880999999998</v>
      </c>
      <c r="R191" s="645"/>
    </row>
    <row r="192" spans="1:18" s="500" customFormat="1" ht="21" customHeight="1">
      <c r="A192" s="533" t="s">
        <v>544</v>
      </c>
      <c r="B192" s="546" t="s">
        <v>701</v>
      </c>
      <c r="C192" s="539">
        <v>2.6595999999999998E-3</v>
      </c>
      <c r="D192" s="567">
        <v>2.3668000000000001E-3</v>
      </c>
      <c r="E192" s="567">
        <v>2.5748000000000004E-3</v>
      </c>
      <c r="F192" s="496">
        <v>2.3503999999999999E-3</v>
      </c>
      <c r="G192" s="504">
        <v>0.31175759999999997</v>
      </c>
      <c r="H192" s="504">
        <v>0.96652959999999999</v>
      </c>
      <c r="I192" s="534">
        <v>1.1690331999999999</v>
      </c>
      <c r="J192" s="504">
        <v>1.1151283999999999</v>
      </c>
      <c r="K192" s="504">
        <v>1.0433968</v>
      </c>
      <c r="L192" s="504">
        <v>1.092514</v>
      </c>
      <c r="M192" s="504">
        <v>1.0945968000000001</v>
      </c>
      <c r="N192" s="600">
        <v>8.1308000000000005E-3</v>
      </c>
      <c r="O192" s="506">
        <f t="shared" si="20"/>
        <v>6.8110387999999986</v>
      </c>
      <c r="R192" s="645"/>
    </row>
    <row r="193" spans="1:18" s="500" customFormat="1" ht="21" customHeight="1">
      <c r="A193" s="538" t="s">
        <v>545</v>
      </c>
      <c r="B193" s="546" t="s">
        <v>702</v>
      </c>
      <c r="C193" s="539">
        <v>0.2677252</v>
      </c>
      <c r="D193" s="567">
        <v>0.26655240000000002</v>
      </c>
      <c r="E193" s="567">
        <v>0.27598200000000001</v>
      </c>
      <c r="F193" s="496">
        <v>0.24468889999999999</v>
      </c>
      <c r="G193" s="504">
        <v>0.2449692</v>
      </c>
      <c r="H193" s="504">
        <v>0.26770090000000002</v>
      </c>
      <c r="I193" s="534">
        <v>0.2846747</v>
      </c>
      <c r="J193" s="541">
        <v>0.29435600000000001</v>
      </c>
      <c r="K193" s="504">
        <v>0.28026270000000003</v>
      </c>
      <c r="L193" s="504">
        <v>0.26163029999999998</v>
      </c>
      <c r="M193" s="504">
        <v>0.25750590000000001</v>
      </c>
      <c r="N193" s="600">
        <v>0.26844890000000005</v>
      </c>
      <c r="O193" s="506">
        <f t="shared" si="20"/>
        <v>3.2144971</v>
      </c>
      <c r="R193" s="645"/>
    </row>
    <row r="194" spans="1:18" s="500" customFormat="1" ht="21" customHeight="1">
      <c r="A194" s="538" t="s">
        <v>546</v>
      </c>
      <c r="B194" s="546" t="s">
        <v>703</v>
      </c>
      <c r="C194" s="539">
        <v>0</v>
      </c>
      <c r="D194" s="567">
        <v>0</v>
      </c>
      <c r="E194" s="567">
        <v>0</v>
      </c>
      <c r="F194" s="496"/>
      <c r="G194" s="504"/>
      <c r="H194" s="504"/>
      <c r="I194" s="534"/>
      <c r="J194" s="505"/>
      <c r="K194" s="504"/>
      <c r="L194" s="504"/>
      <c r="M194" s="504"/>
      <c r="N194" s="600"/>
      <c r="O194" s="506">
        <f t="shared" si="20"/>
        <v>0</v>
      </c>
      <c r="R194" s="645"/>
    </row>
    <row r="195" spans="1:18" s="500" customFormat="1" ht="21" customHeight="1">
      <c r="A195" s="538" t="s">
        <v>547</v>
      </c>
      <c r="B195" s="546" t="s">
        <v>704</v>
      </c>
      <c r="C195" s="539">
        <v>1.33971E-2</v>
      </c>
      <c r="D195" s="567">
        <v>9.4926000000000003E-3</v>
      </c>
      <c r="E195" s="567">
        <v>9.050299999999999E-3</v>
      </c>
      <c r="F195" s="496">
        <v>7.7467999999999999E-3</v>
      </c>
      <c r="G195" s="504">
        <v>8.3992000000000008E-3</v>
      </c>
      <c r="H195" s="504">
        <v>7.1596999999999997E-3</v>
      </c>
      <c r="I195" s="534">
        <v>8.8888999999999999E-3</v>
      </c>
      <c r="J195" s="505">
        <v>8.3105000000000002E-3</v>
      </c>
      <c r="K195" s="504">
        <v>7.5027000000000002E-3</v>
      </c>
      <c r="L195" s="504">
        <v>8.8985000000000002E-3</v>
      </c>
      <c r="M195" s="504">
        <v>1.0833600000000001E-2</v>
      </c>
      <c r="N195" s="600">
        <v>1.17264E-2</v>
      </c>
      <c r="O195" s="506">
        <f t="shared" si="20"/>
        <v>0.1114063</v>
      </c>
      <c r="R195" s="645"/>
    </row>
    <row r="196" spans="1:18" s="500" customFormat="1" ht="21" customHeight="1">
      <c r="A196" s="533" t="s">
        <v>548</v>
      </c>
      <c r="B196" s="546" t="s">
        <v>705</v>
      </c>
      <c r="C196" s="539">
        <v>3.7191033</v>
      </c>
      <c r="D196" s="567">
        <v>2.5958242999999999</v>
      </c>
      <c r="E196" s="567">
        <v>1.7934533000000001</v>
      </c>
      <c r="F196" s="496">
        <v>0.35018670000000002</v>
      </c>
      <c r="G196" s="504">
        <v>0.1212136</v>
      </c>
      <c r="H196" s="504">
        <v>7.1760299999999999E-2</v>
      </c>
      <c r="I196" s="534">
        <v>4.0648400000000001E-2</v>
      </c>
      <c r="J196" s="505">
        <v>4.1345300000000001E-2</v>
      </c>
      <c r="K196" s="504">
        <v>6.7621000000000001E-2</v>
      </c>
      <c r="L196" s="504">
        <v>0.1264151</v>
      </c>
      <c r="M196" s="504">
        <v>2.2386054</v>
      </c>
      <c r="N196" s="600">
        <v>3.9269937000000001</v>
      </c>
      <c r="O196" s="506">
        <f t="shared" si="20"/>
        <v>15.093170400000002</v>
      </c>
      <c r="R196" s="645"/>
    </row>
    <row r="197" spans="1:18" s="500" customFormat="1" ht="21" customHeight="1">
      <c r="A197" s="538" t="s">
        <v>549</v>
      </c>
      <c r="B197" s="546" t="s">
        <v>706</v>
      </c>
      <c r="C197" s="539">
        <v>2.3728867999999999</v>
      </c>
      <c r="D197" s="567">
        <v>2.1543052999999999</v>
      </c>
      <c r="E197" s="567">
        <v>2.3694847000000001</v>
      </c>
      <c r="F197" s="496">
        <v>2.7230162</v>
      </c>
      <c r="G197" s="504">
        <v>2.6657294</v>
      </c>
      <c r="H197" s="504">
        <v>2.6290682000000003</v>
      </c>
      <c r="I197" s="534">
        <v>2.7754778</v>
      </c>
      <c r="J197" s="505">
        <v>2.7280544</v>
      </c>
      <c r="K197" s="504">
        <v>2.8182559999999999</v>
      </c>
      <c r="L197" s="504">
        <v>3.1748002999999998</v>
      </c>
      <c r="M197" s="504">
        <v>2.8767814</v>
      </c>
      <c r="N197" s="600">
        <v>2.4585726000000001</v>
      </c>
      <c r="O197" s="506">
        <f t="shared" si="20"/>
        <v>31.746433100000001</v>
      </c>
      <c r="R197" s="645"/>
    </row>
    <row r="198" spans="1:18" s="500" customFormat="1" ht="21" customHeight="1">
      <c r="A198" s="533" t="s">
        <v>550</v>
      </c>
      <c r="B198" s="546" t="s">
        <v>707</v>
      </c>
      <c r="C198" s="539">
        <v>1.8644299999999999E-2</v>
      </c>
      <c r="D198" s="567">
        <v>2.1892649999999998</v>
      </c>
      <c r="E198" s="567">
        <v>2.0559720000000001</v>
      </c>
      <c r="F198" s="496">
        <v>1.6931775</v>
      </c>
      <c r="G198" s="504">
        <v>2.2295588</v>
      </c>
      <c r="H198" s="504">
        <v>2.1812422999999996</v>
      </c>
      <c r="I198" s="534">
        <v>2.1556927999999997</v>
      </c>
      <c r="J198" s="505">
        <v>2.0831678</v>
      </c>
      <c r="K198" s="504">
        <v>1.9446908000000001</v>
      </c>
      <c r="L198" s="504">
        <v>2.0396377999999999</v>
      </c>
      <c r="M198" s="504">
        <v>0.84682430000000009</v>
      </c>
      <c r="N198" s="600">
        <v>1.8393799999999998E-2</v>
      </c>
      <c r="O198" s="506">
        <f t="shared" si="20"/>
        <v>19.456267199999999</v>
      </c>
      <c r="R198" s="645"/>
    </row>
    <row r="199" spans="1:18" s="500" customFormat="1" ht="21" customHeight="1">
      <c r="A199" s="538" t="s">
        <v>551</v>
      </c>
      <c r="B199" s="546" t="s">
        <v>708</v>
      </c>
      <c r="C199" s="539">
        <v>5.2654199999999998E-2</v>
      </c>
      <c r="D199" s="567">
        <v>4.9082899999999999E-2</v>
      </c>
      <c r="E199" s="567">
        <v>2.6644299999999999E-2</v>
      </c>
      <c r="F199" s="496">
        <v>7.001389999999999E-2</v>
      </c>
      <c r="G199" s="504">
        <v>0.1762022</v>
      </c>
      <c r="H199" s="604">
        <v>0.15059439999999999</v>
      </c>
      <c r="I199" s="534">
        <v>0.12222629999999889</v>
      </c>
      <c r="J199" s="505">
        <v>0.1312864</v>
      </c>
      <c r="K199" s="504">
        <v>0.1765051</v>
      </c>
      <c r="L199" s="504">
        <v>0.17784</v>
      </c>
      <c r="M199" s="504">
        <v>0.16727220000000298</v>
      </c>
      <c r="N199" s="600">
        <v>0.11236</v>
      </c>
      <c r="O199" s="506">
        <f t="shared" si="20"/>
        <v>1.4126819000000019</v>
      </c>
      <c r="R199" s="645"/>
    </row>
    <row r="200" spans="1:18" s="500" customFormat="1" ht="21" customHeight="1">
      <c r="A200" s="538" t="s">
        <v>552</v>
      </c>
      <c r="B200" s="546" t="s">
        <v>709</v>
      </c>
      <c r="C200" s="539">
        <v>0</v>
      </c>
      <c r="D200" s="567">
        <v>0</v>
      </c>
      <c r="E200" s="567">
        <v>1.036E-4</v>
      </c>
      <c r="F200" s="496">
        <v>7.2054584000000004</v>
      </c>
      <c r="G200" s="504">
        <v>12.4089224</v>
      </c>
      <c r="H200" s="504">
        <v>12.224503199999999</v>
      </c>
      <c r="I200" s="534">
        <v>12.755744400000001</v>
      </c>
      <c r="J200" s="505">
        <v>12.767647199999999</v>
      </c>
      <c r="K200" s="504">
        <v>12.3808244</v>
      </c>
      <c r="L200" s="504">
        <v>12.6205436</v>
      </c>
      <c r="M200" s="504">
        <v>12.261645199999998</v>
      </c>
      <c r="N200" s="600">
        <v>12.634364400000001</v>
      </c>
      <c r="O200" s="506">
        <f t="shared" si="20"/>
        <v>107.25975680000001</v>
      </c>
      <c r="R200" s="645"/>
    </row>
    <row r="201" spans="1:18" s="500" customFormat="1" ht="21" customHeight="1">
      <c r="A201" s="538" t="s">
        <v>553</v>
      </c>
      <c r="B201" s="546" t="s">
        <v>710</v>
      </c>
      <c r="C201" s="539">
        <v>1.2579851000000002</v>
      </c>
      <c r="D201" s="567">
        <v>1.3643398</v>
      </c>
      <c r="E201" s="567">
        <v>1.3966074000000002</v>
      </c>
      <c r="F201" s="496">
        <v>1.4340183</v>
      </c>
      <c r="G201" s="504">
        <v>1.3441241000000002</v>
      </c>
      <c r="H201" s="504">
        <v>1.7171608</v>
      </c>
      <c r="I201" s="534">
        <v>2.0672467000000001</v>
      </c>
      <c r="J201" s="505">
        <v>1.9329478999999998</v>
      </c>
      <c r="K201" s="504">
        <v>1.6445453000000001</v>
      </c>
      <c r="L201" s="504">
        <v>1.2791291999999999</v>
      </c>
      <c r="M201" s="504">
        <v>1.3088689000000002</v>
      </c>
      <c r="N201" s="600">
        <v>1.486869</v>
      </c>
      <c r="O201" s="506">
        <f t="shared" si="20"/>
        <v>18.233842500000002</v>
      </c>
      <c r="R201" s="645"/>
    </row>
    <row r="202" spans="1:18" s="500" customFormat="1" ht="21" customHeight="1">
      <c r="A202" s="533" t="s">
        <v>554</v>
      </c>
      <c r="B202" s="546" t="s">
        <v>711</v>
      </c>
      <c r="C202" s="539">
        <v>1.79817E-2</v>
      </c>
      <c r="D202" s="567">
        <v>1.1071299999999999E-2</v>
      </c>
      <c r="E202" s="567">
        <v>8.8267999999999992E-3</v>
      </c>
      <c r="F202" s="496">
        <v>5.2666000000000006E-3</v>
      </c>
      <c r="G202" s="504">
        <v>8.1755000000000005E-3</v>
      </c>
      <c r="H202" s="504">
        <v>2.0164735</v>
      </c>
      <c r="I202" s="534">
        <v>2.5925232999999999</v>
      </c>
      <c r="J202" s="505">
        <v>2.5108869</v>
      </c>
      <c r="K202" s="504">
        <v>2.4193750999999999</v>
      </c>
      <c r="L202" s="504">
        <v>2.5496721</v>
      </c>
      <c r="M202" s="504">
        <v>2.4714197999999996</v>
      </c>
      <c r="N202" s="600">
        <v>1.8028200000000001E-2</v>
      </c>
      <c r="O202" s="506">
        <f t="shared" si="20"/>
        <v>14.6297008</v>
      </c>
      <c r="R202" s="645"/>
    </row>
    <row r="203" spans="1:18" s="500" customFormat="1" ht="21" customHeight="1">
      <c r="A203" s="538" t="s">
        <v>555</v>
      </c>
      <c r="B203" s="546" t="s">
        <v>712</v>
      </c>
      <c r="C203" s="539">
        <v>0</v>
      </c>
      <c r="D203" s="567">
        <v>0</v>
      </c>
      <c r="E203" s="567">
        <v>0</v>
      </c>
      <c r="F203" s="496">
        <v>0</v>
      </c>
      <c r="G203" s="504"/>
      <c r="H203" s="504"/>
      <c r="I203" s="534">
        <v>0</v>
      </c>
      <c r="J203" s="505"/>
      <c r="K203" s="504">
        <v>0</v>
      </c>
      <c r="L203" s="504"/>
      <c r="M203" s="504"/>
      <c r="N203" s="600"/>
      <c r="O203" s="506">
        <f t="shared" si="20"/>
        <v>0</v>
      </c>
      <c r="R203" s="645"/>
    </row>
    <row r="204" spans="1:18" s="500" customFormat="1" ht="21" customHeight="1">
      <c r="A204" s="538" t="s">
        <v>556</v>
      </c>
      <c r="B204" s="546" t="s">
        <v>713</v>
      </c>
      <c r="C204" s="539">
        <v>2.8113999999999999E-3</v>
      </c>
      <c r="D204" s="567">
        <v>0.5528438</v>
      </c>
      <c r="E204" s="567">
        <v>0.67791730000000006</v>
      </c>
      <c r="F204" s="496">
        <v>0.59379680000000001</v>
      </c>
      <c r="G204" s="504">
        <v>0.62682130000000003</v>
      </c>
      <c r="H204" s="504">
        <v>0.59174000000000004</v>
      </c>
      <c r="I204" s="534">
        <v>0.60790729999999993</v>
      </c>
      <c r="J204" s="605">
        <v>5.6601999999999998E-3</v>
      </c>
      <c r="K204" s="504">
        <v>0.53607840000000007</v>
      </c>
      <c r="L204" s="504">
        <v>0.63179940000000001</v>
      </c>
      <c r="M204" s="504">
        <v>0.57946869999999995</v>
      </c>
      <c r="N204" s="737">
        <v>0.62886880000000001</v>
      </c>
      <c r="O204" s="506">
        <f t="shared" si="20"/>
        <v>6.0357134000000006</v>
      </c>
      <c r="R204" s="645"/>
    </row>
    <row r="205" spans="1:18" s="500" customFormat="1" ht="21" customHeight="1">
      <c r="A205" s="538" t="s">
        <v>557</v>
      </c>
      <c r="B205" s="546" t="s">
        <v>714</v>
      </c>
      <c r="C205" s="514">
        <v>3.3611162000000001</v>
      </c>
      <c r="D205" s="567">
        <v>2.9080110000000001</v>
      </c>
      <c r="E205" s="567">
        <v>3.3358583999999998</v>
      </c>
      <c r="F205" s="516">
        <v>3.6564053999999997</v>
      </c>
      <c r="G205" s="515">
        <v>3.9288254</v>
      </c>
      <c r="H205" s="515">
        <v>3.3323573999999998</v>
      </c>
      <c r="I205" s="534">
        <v>3.0222933999999997</v>
      </c>
      <c r="J205" s="544">
        <v>1.5151903999999998</v>
      </c>
      <c r="K205" s="515"/>
      <c r="L205" s="515"/>
      <c r="M205" s="515"/>
      <c r="N205" s="741"/>
      <c r="O205" s="506">
        <f t="shared" si="20"/>
        <v>25.0600576</v>
      </c>
      <c r="R205" s="645"/>
    </row>
    <row r="206" spans="1:18" s="500" customFormat="1" ht="21" customHeight="1">
      <c r="A206" s="533" t="s">
        <v>558</v>
      </c>
      <c r="B206" s="546" t="s">
        <v>715</v>
      </c>
      <c r="C206" s="539">
        <v>0</v>
      </c>
      <c r="D206" s="534">
        <v>0</v>
      </c>
      <c r="E206" s="534">
        <v>0</v>
      </c>
      <c r="F206" s="504">
        <v>0</v>
      </c>
      <c r="G206" s="504"/>
      <c r="H206" s="504"/>
      <c r="I206" s="534">
        <v>0</v>
      </c>
      <c r="J206" s="541">
        <v>0</v>
      </c>
      <c r="K206" s="504"/>
      <c r="L206" s="504"/>
      <c r="M206" s="504"/>
      <c r="N206" s="737"/>
      <c r="O206" s="506">
        <f t="shared" si="20"/>
        <v>0</v>
      </c>
      <c r="R206" s="645"/>
    </row>
    <row r="207" spans="1:18" s="500" customFormat="1" ht="21" customHeight="1">
      <c r="A207" s="533" t="s">
        <v>559</v>
      </c>
      <c r="B207" s="546" t="s">
        <v>716</v>
      </c>
      <c r="C207" s="539">
        <v>5.2821670999999997</v>
      </c>
      <c r="D207" s="548">
        <v>5.0058735999999993</v>
      </c>
      <c r="E207" s="606">
        <v>0.14816029999999999</v>
      </c>
      <c r="F207" s="504">
        <v>1.46237E-2</v>
      </c>
      <c r="G207" s="529">
        <v>6.0540179000000007</v>
      </c>
      <c r="H207" s="529">
        <v>3.2771242000000003</v>
      </c>
      <c r="I207" s="534">
        <v>5.1468E-3</v>
      </c>
      <c r="J207" s="541">
        <v>0.79792269999999998</v>
      </c>
      <c r="K207" s="516">
        <v>5.4642263</v>
      </c>
      <c r="L207" s="516">
        <v>6.4811982000000006</v>
      </c>
      <c r="M207" s="516">
        <v>6.4499700999999998</v>
      </c>
      <c r="N207" s="742">
        <v>0.62768059999999992</v>
      </c>
      <c r="O207" s="506">
        <f t="shared" ref="O207:O238" si="24">SUM(C207:N207)</f>
        <v>39.6081115</v>
      </c>
      <c r="R207" s="645"/>
    </row>
    <row r="208" spans="1:18" s="500" customFormat="1" ht="21" customHeight="1">
      <c r="A208" s="538" t="s">
        <v>560</v>
      </c>
      <c r="B208" s="546" t="s">
        <v>717</v>
      </c>
      <c r="C208" s="539">
        <v>2.8864599999999997E-2</v>
      </c>
      <c r="D208" s="534">
        <v>0</v>
      </c>
      <c r="E208" s="534">
        <v>1.9381999999999999E-3</v>
      </c>
      <c r="F208" s="504">
        <v>3.3878999999999999E-2</v>
      </c>
      <c r="G208" s="504">
        <v>1.0790999999999999E-3</v>
      </c>
      <c r="H208" s="504">
        <v>1.43488E-2</v>
      </c>
      <c r="I208" s="534">
        <v>6.9297399999999995E-2</v>
      </c>
      <c r="J208" s="541">
        <v>0.13053300000000001</v>
      </c>
      <c r="K208" s="504">
        <v>9.1113800000000009E-2</v>
      </c>
      <c r="L208" s="504">
        <v>1.4024200000000001E-2</v>
      </c>
      <c r="M208" s="504">
        <v>1.435E-2</v>
      </c>
      <c r="N208" s="737">
        <v>1.48518E-2</v>
      </c>
      <c r="O208" s="506">
        <f t="shared" si="24"/>
        <v>0.41427990000000003</v>
      </c>
      <c r="R208" s="645"/>
    </row>
    <row r="209" spans="1:18" s="500" customFormat="1" ht="21" customHeight="1">
      <c r="A209" s="538" t="s">
        <v>561</v>
      </c>
      <c r="B209" s="546" t="s">
        <v>718</v>
      </c>
      <c r="C209" s="539">
        <v>6.7551E-2</v>
      </c>
      <c r="D209" s="534">
        <v>8.7892200000000004E-2</v>
      </c>
      <c r="E209" s="534">
        <v>8.5839599999912031E-2</v>
      </c>
      <c r="F209" s="504">
        <v>6.5544600000000008E-2</v>
      </c>
      <c r="G209" s="504">
        <v>1.2527823</v>
      </c>
      <c r="H209" s="504">
        <v>13.0809789</v>
      </c>
      <c r="I209" s="534">
        <v>21.495645600000003</v>
      </c>
      <c r="J209" s="541">
        <v>30.425518199999999</v>
      </c>
      <c r="K209" s="504">
        <v>31.4142279</v>
      </c>
      <c r="L209" s="504">
        <v>32.383724999999998</v>
      </c>
      <c r="M209" s="504">
        <v>30.765177299999987</v>
      </c>
      <c r="N209" s="737">
        <v>32.091011700000003</v>
      </c>
      <c r="O209" s="506">
        <f t="shared" si="24"/>
        <v>193.21589429999989</v>
      </c>
      <c r="R209" s="645"/>
    </row>
    <row r="210" spans="1:18" s="500" customFormat="1" ht="21" customHeight="1">
      <c r="A210" s="538" t="s">
        <v>562</v>
      </c>
      <c r="B210" s="546" t="s">
        <v>719</v>
      </c>
      <c r="C210" s="539"/>
      <c r="D210" s="534"/>
      <c r="E210" s="534"/>
      <c r="F210" s="504"/>
      <c r="G210" s="504"/>
      <c r="H210" s="504"/>
      <c r="I210" s="534"/>
      <c r="J210" s="654"/>
      <c r="K210" s="504"/>
      <c r="L210" s="504"/>
      <c r="M210" s="504"/>
      <c r="N210" s="737"/>
      <c r="O210" s="506">
        <f t="shared" si="24"/>
        <v>0</v>
      </c>
      <c r="R210" s="645"/>
    </row>
    <row r="211" spans="1:18" s="500" customFormat="1" ht="21" customHeight="1">
      <c r="A211" s="533" t="s">
        <v>563</v>
      </c>
      <c r="B211" s="546" t="s">
        <v>720</v>
      </c>
      <c r="C211" s="539"/>
      <c r="D211" s="534"/>
      <c r="E211" s="534"/>
      <c r="F211" s="504"/>
      <c r="G211" s="504"/>
      <c r="H211" s="504"/>
      <c r="I211" s="534"/>
      <c r="J211" s="541"/>
      <c r="K211" s="504"/>
      <c r="L211" s="504"/>
      <c r="M211" s="504"/>
      <c r="N211" s="737"/>
      <c r="O211" s="519">
        <f t="shared" si="24"/>
        <v>0</v>
      </c>
      <c r="R211" s="645"/>
    </row>
    <row r="212" spans="1:18" s="500" customFormat="1" ht="21" customHeight="1">
      <c r="A212" s="538" t="s">
        <v>735</v>
      </c>
      <c r="B212" s="546" t="s">
        <v>736</v>
      </c>
      <c r="C212" s="539">
        <v>0.79735590000000001</v>
      </c>
      <c r="D212" s="534">
        <v>0.82687080000000002</v>
      </c>
      <c r="E212" s="534">
        <v>1.0930322000000001</v>
      </c>
      <c r="F212" s="504">
        <v>1.1116576</v>
      </c>
      <c r="G212" s="504">
        <v>0.97715419999999997</v>
      </c>
      <c r="H212" s="504">
        <v>1.1134919999999999</v>
      </c>
      <c r="I212" s="534">
        <v>1.2844438</v>
      </c>
      <c r="J212" s="541">
        <v>1.2819168999999999</v>
      </c>
      <c r="K212" s="504">
        <v>1.1351990000000001</v>
      </c>
      <c r="L212" s="504">
        <v>1.0572706999999999</v>
      </c>
      <c r="M212" s="504">
        <v>0.92661399999999994</v>
      </c>
      <c r="N212" s="737">
        <v>0.80955650000000001</v>
      </c>
      <c r="O212" s="506">
        <f t="shared" si="24"/>
        <v>12.414563600000001</v>
      </c>
      <c r="R212" s="645"/>
    </row>
    <row r="213" spans="1:18" s="500" customFormat="1" ht="21" customHeight="1">
      <c r="A213" s="538" t="s">
        <v>738</v>
      </c>
      <c r="B213" s="546" t="s">
        <v>740</v>
      </c>
      <c r="C213" s="539"/>
      <c r="D213" s="534">
        <v>5.9360000000000001E-4</v>
      </c>
      <c r="E213" s="534">
        <v>6.1739999999999419E-4</v>
      </c>
      <c r="F213" s="504">
        <v>1.477E-3</v>
      </c>
      <c r="G213" s="504">
        <v>1.1846799999999999E-2</v>
      </c>
      <c r="H213" s="504">
        <v>1.8335799999999999E-2</v>
      </c>
      <c r="I213" s="534">
        <v>1.9040000000000001E-2</v>
      </c>
      <c r="J213" s="541">
        <v>2.29222E-2</v>
      </c>
      <c r="K213" s="504">
        <v>2.7108200000000002E-2</v>
      </c>
      <c r="L213" s="504">
        <v>4.0678400000000003E-2</v>
      </c>
      <c r="M213" s="504">
        <v>5.6440999999999998E-2</v>
      </c>
      <c r="N213" s="737">
        <v>5.5752300000000005E-2</v>
      </c>
      <c r="O213" s="506">
        <f t="shared" si="24"/>
        <v>0.2548127</v>
      </c>
      <c r="R213" s="645"/>
    </row>
    <row r="214" spans="1:18" s="500" customFormat="1" ht="21" customHeight="1">
      <c r="A214" s="538" t="s">
        <v>739</v>
      </c>
      <c r="B214" s="546" t="s">
        <v>741</v>
      </c>
      <c r="C214" s="539"/>
      <c r="D214" s="534">
        <v>9.2528999999999997E-3</v>
      </c>
      <c r="E214" s="534">
        <v>2.8193000000000003E-3</v>
      </c>
      <c r="F214" s="504">
        <v>1.551E-4</v>
      </c>
      <c r="G214" s="504">
        <v>1.727E-4</v>
      </c>
      <c r="H214" s="504">
        <v>8.25E-5</v>
      </c>
      <c r="I214" s="534">
        <v>0</v>
      </c>
      <c r="J214" s="541">
        <v>0</v>
      </c>
      <c r="K214" s="504">
        <v>0</v>
      </c>
      <c r="L214" s="504">
        <v>0.17857620000000002</v>
      </c>
      <c r="M214" s="504">
        <v>1.0571000000000001E-2</v>
      </c>
      <c r="N214" s="737"/>
      <c r="O214" s="506">
        <f t="shared" si="24"/>
        <v>0.20162970000000002</v>
      </c>
      <c r="R214" s="645"/>
    </row>
    <row r="215" spans="1:18" s="500" customFormat="1" ht="21" customHeight="1">
      <c r="A215" s="538" t="s">
        <v>746</v>
      </c>
      <c r="B215" s="546" t="s">
        <v>747</v>
      </c>
      <c r="C215" s="539"/>
      <c r="D215" s="534"/>
      <c r="E215" s="534">
        <v>1.9944299999999998E-2</v>
      </c>
      <c r="F215" s="504">
        <v>0.1038403</v>
      </c>
      <c r="G215" s="504">
        <v>9.7924399999999995E-2</v>
      </c>
      <c r="H215" s="504">
        <v>0.12793019999999999</v>
      </c>
      <c r="I215" s="534">
        <v>0.14202230000000002</v>
      </c>
      <c r="J215" s="541">
        <v>0.14779349999999999</v>
      </c>
      <c r="K215" s="504">
        <v>0.1188259</v>
      </c>
      <c r="L215" s="504">
        <v>0.1094228</v>
      </c>
      <c r="M215" s="504">
        <v>0.13984429999999998</v>
      </c>
      <c r="N215" s="737">
        <v>0.1839981</v>
      </c>
      <c r="O215" s="506">
        <f t="shared" si="24"/>
        <v>1.1915461000000001</v>
      </c>
      <c r="R215" s="645"/>
    </row>
    <row r="216" spans="1:18" s="500" customFormat="1" ht="21" customHeight="1">
      <c r="A216" s="533" t="s">
        <v>751</v>
      </c>
      <c r="B216" s="546" t="s">
        <v>749</v>
      </c>
      <c r="C216" s="539"/>
      <c r="D216" s="534"/>
      <c r="E216" s="534"/>
      <c r="F216" s="504">
        <v>0.31589929999999999</v>
      </c>
      <c r="G216" s="504">
        <v>0.37480959999999997</v>
      </c>
      <c r="H216" s="504">
        <v>0.3578886</v>
      </c>
      <c r="I216" s="534">
        <v>0.36531020000000003</v>
      </c>
      <c r="J216" s="541">
        <v>0.31145209999999995</v>
      </c>
      <c r="K216" s="504">
        <v>0.35469240000000002</v>
      </c>
      <c r="L216" s="504">
        <v>0.46424070000000001</v>
      </c>
      <c r="M216" s="504">
        <v>0.50515109999999996</v>
      </c>
      <c r="N216" s="737">
        <v>0.52445560000000002</v>
      </c>
      <c r="O216" s="506">
        <f t="shared" si="24"/>
        <v>3.5738995999999998</v>
      </c>
      <c r="R216" s="645"/>
    </row>
    <row r="217" spans="1:18" s="500" customFormat="1" ht="21" customHeight="1">
      <c r="A217" s="564" t="s">
        <v>752</v>
      </c>
      <c r="B217" s="546" t="s">
        <v>750</v>
      </c>
      <c r="C217" s="539"/>
      <c r="D217" s="534"/>
      <c r="E217" s="534"/>
      <c r="F217" s="504">
        <v>1.7724628</v>
      </c>
      <c r="G217" s="504">
        <v>1.9089502</v>
      </c>
      <c r="H217" s="504">
        <v>2.0422568000000001</v>
      </c>
      <c r="I217" s="534">
        <v>2.0835287</v>
      </c>
      <c r="J217" s="541">
        <v>1.9253598000000001</v>
      </c>
      <c r="K217" s="504">
        <v>1.8327457</v>
      </c>
      <c r="L217" s="504">
        <v>1.9784090000000001</v>
      </c>
      <c r="M217" s="504">
        <v>1.9496688999999998</v>
      </c>
      <c r="N217" s="737">
        <v>2.1025397999999997</v>
      </c>
      <c r="O217" s="506">
        <f t="shared" si="24"/>
        <v>17.595921699999998</v>
      </c>
      <c r="R217" s="645"/>
    </row>
    <row r="218" spans="1:18" s="500" customFormat="1" ht="21" customHeight="1">
      <c r="A218" s="538" t="s">
        <v>754</v>
      </c>
      <c r="B218" s="546" t="s">
        <v>756</v>
      </c>
      <c r="C218" s="539"/>
      <c r="D218" s="534"/>
      <c r="E218" s="534"/>
      <c r="F218" s="504"/>
      <c r="G218" s="504"/>
      <c r="H218" s="504"/>
      <c r="I218" s="534"/>
      <c r="J218" s="541">
        <v>6.2538000000000003E-3</v>
      </c>
      <c r="K218" s="504">
        <v>1.8382599999999999E-2</v>
      </c>
      <c r="L218" s="504">
        <v>1.76855E-2</v>
      </c>
      <c r="M218" s="504">
        <v>2.31933E-2</v>
      </c>
      <c r="N218" s="737">
        <v>3.0674799999999999E-2</v>
      </c>
      <c r="O218" s="506">
        <f t="shared" si="24"/>
        <v>9.6189999999999998E-2</v>
      </c>
      <c r="R218" s="645"/>
    </row>
    <row r="219" spans="1:18" s="500" customFormat="1" ht="21" customHeight="1" thickBot="1">
      <c r="A219" s="772" t="s">
        <v>755</v>
      </c>
      <c r="B219" s="773" t="s">
        <v>757</v>
      </c>
      <c r="C219" s="774"/>
      <c r="D219" s="755"/>
      <c r="E219" s="755"/>
      <c r="F219" s="632"/>
      <c r="G219" s="632"/>
      <c r="H219" s="632"/>
      <c r="I219" s="755"/>
      <c r="J219" s="775"/>
      <c r="K219" s="632">
        <v>0.62210919999999992</v>
      </c>
      <c r="L219" s="632">
        <v>1.2702260000000001</v>
      </c>
      <c r="M219" s="632">
        <v>1.5276025</v>
      </c>
      <c r="N219" s="756">
        <v>4.4267927</v>
      </c>
      <c r="O219" s="621">
        <f t="shared" si="24"/>
        <v>7.8467304000000002</v>
      </c>
      <c r="R219" s="645"/>
    </row>
    <row r="220" spans="1:18" s="500" customFormat="1" ht="25.5" customHeight="1" thickBot="1">
      <c r="A220" s="771">
        <v>6</v>
      </c>
      <c r="B220" s="769" t="s">
        <v>564</v>
      </c>
      <c r="C220" s="770">
        <v>1.8206399000000004</v>
      </c>
      <c r="D220" s="485">
        <v>1.7645343</v>
      </c>
      <c r="E220" s="485">
        <v>1.1983075000000005</v>
      </c>
      <c r="F220" s="485">
        <v>1.5888356999999997</v>
      </c>
      <c r="G220" s="485">
        <v>1.860768</v>
      </c>
      <c r="H220" s="485">
        <v>1.7179698999999999</v>
      </c>
      <c r="I220" s="485">
        <v>1.6930133000000003</v>
      </c>
      <c r="J220" s="485">
        <v>1.3941491000000001</v>
      </c>
      <c r="K220" s="485">
        <v>1.0658007</v>
      </c>
      <c r="L220" s="485">
        <v>1.2125043999999998</v>
      </c>
      <c r="M220" s="485">
        <v>1.3641301999999997</v>
      </c>
      <c r="N220" s="580">
        <v>1.6370137000000002</v>
      </c>
      <c r="O220" s="581">
        <f t="shared" si="24"/>
        <v>18.3176667</v>
      </c>
      <c r="R220" s="645"/>
    </row>
    <row r="221" spans="1:18" s="487" customFormat="1" ht="27.75" customHeight="1" thickBot="1">
      <c r="A221" s="488">
        <v>7</v>
      </c>
      <c r="B221" s="489" t="s">
        <v>565</v>
      </c>
      <c r="C221" s="527">
        <f>SUM(C222:C225)</f>
        <v>8.4784412000000007</v>
      </c>
      <c r="D221" s="491">
        <f>SUM(D222:D225)</f>
        <v>4.160712600000001</v>
      </c>
      <c r="E221" s="491">
        <f t="shared" ref="E221:N221" si="25">SUM(E222:E225)</f>
        <v>7.6605885999999996</v>
      </c>
      <c r="F221" s="491">
        <f t="shared" si="25"/>
        <v>58.020456699999997</v>
      </c>
      <c r="G221" s="491">
        <f t="shared" si="25"/>
        <v>319.1083946</v>
      </c>
      <c r="H221" s="491">
        <f t="shared" si="25"/>
        <v>359.57049910000001</v>
      </c>
      <c r="I221" s="491">
        <f t="shared" si="25"/>
        <v>228.06520109999997</v>
      </c>
      <c r="J221" s="491">
        <f t="shared" si="25"/>
        <v>58.584484700000004</v>
      </c>
      <c r="K221" s="491">
        <f t="shared" si="25"/>
        <v>1.4890771999999999</v>
      </c>
      <c r="L221" s="491">
        <f t="shared" si="25"/>
        <v>1.6633246000000002</v>
      </c>
      <c r="M221" s="491">
        <f t="shared" si="25"/>
        <v>0.27675</v>
      </c>
      <c r="N221" s="491">
        <f t="shared" si="25"/>
        <v>0.30049660000000011</v>
      </c>
      <c r="O221" s="492">
        <f t="shared" si="24"/>
        <v>1047.3784270000001</v>
      </c>
      <c r="R221" s="645"/>
    </row>
    <row r="222" spans="1:18" s="500" customFormat="1" ht="25.5" customHeight="1">
      <c r="A222" s="599">
        <v>7.1</v>
      </c>
      <c r="B222" s="494" t="s">
        <v>566</v>
      </c>
      <c r="C222" s="496"/>
      <c r="D222" s="496"/>
      <c r="E222" s="496"/>
      <c r="F222" s="496"/>
      <c r="G222" s="496"/>
      <c r="H222" s="496">
        <v>0.61</v>
      </c>
      <c r="I222" s="497"/>
      <c r="J222" s="497">
        <v>0.63849999999999996</v>
      </c>
      <c r="K222" s="497"/>
      <c r="L222" s="497">
        <v>1.0749999999999999E-2</v>
      </c>
      <c r="M222" s="497">
        <v>0.27675</v>
      </c>
      <c r="N222" s="498">
        <v>0.25600000000000001</v>
      </c>
      <c r="O222" s="506">
        <f t="shared" si="24"/>
        <v>1.792</v>
      </c>
      <c r="R222" s="645"/>
    </row>
    <row r="223" spans="1:18" s="500" customFormat="1" ht="25.5" customHeight="1">
      <c r="A223" s="599">
        <v>7.2</v>
      </c>
      <c r="B223" s="502" t="s">
        <v>567</v>
      </c>
      <c r="C223" s="496"/>
      <c r="D223" s="743">
        <v>3.099E-4</v>
      </c>
      <c r="E223" s="504"/>
      <c r="F223" s="504">
        <v>51.506988</v>
      </c>
      <c r="G223" s="504">
        <v>282.76923049999999</v>
      </c>
      <c r="H223" s="504">
        <v>300.27668949999997</v>
      </c>
      <c r="I223" s="508">
        <v>172.93025219999998</v>
      </c>
      <c r="J223" s="508">
        <v>57.388496600000003</v>
      </c>
      <c r="K223" s="508"/>
      <c r="L223" s="508"/>
      <c r="M223" s="508"/>
      <c r="N223" s="543">
        <v>4.0556100000000095E-2</v>
      </c>
      <c r="O223" s="506">
        <f t="shared" si="24"/>
        <v>864.91252280000003</v>
      </c>
      <c r="R223" s="645"/>
    </row>
    <row r="224" spans="1:18" s="500" customFormat="1" ht="25.5" customHeight="1">
      <c r="A224" s="599">
        <v>7.3</v>
      </c>
      <c r="B224" s="502" t="s">
        <v>568</v>
      </c>
      <c r="C224" s="496">
        <v>8.4784412000000007</v>
      </c>
      <c r="D224" s="534">
        <v>4.1604027000000006</v>
      </c>
      <c r="E224" s="761">
        <v>1.4035281000000002</v>
      </c>
      <c r="F224" s="504">
        <v>6.5134686999999998</v>
      </c>
      <c r="G224" s="504">
        <v>7.740440200000001</v>
      </c>
      <c r="H224" s="504">
        <v>3.7033609000000003</v>
      </c>
      <c r="I224" s="508">
        <v>7.5403200999999997</v>
      </c>
      <c r="J224" s="508">
        <v>0.55748809999999993</v>
      </c>
      <c r="K224" s="508">
        <v>1.4890771999999999</v>
      </c>
      <c r="L224" s="508">
        <v>1.6525746000000001</v>
      </c>
      <c r="M224" s="508"/>
      <c r="N224" s="543">
        <v>3.9405000000000004E-3</v>
      </c>
      <c r="O224" s="506">
        <f t="shared" si="24"/>
        <v>43.243042299999999</v>
      </c>
      <c r="R224" s="645"/>
    </row>
    <row r="225" spans="1:18" s="500" customFormat="1" ht="25.5" customHeight="1" thickBot="1">
      <c r="A225" s="599">
        <v>7.4</v>
      </c>
      <c r="B225" s="530" t="s">
        <v>569</v>
      </c>
      <c r="C225" s="496"/>
      <c r="D225" s="516"/>
      <c r="E225" s="762">
        <v>6.2570604999999997</v>
      </c>
      <c r="F225" s="515"/>
      <c r="G225" s="515">
        <v>28.5987239</v>
      </c>
      <c r="H225" s="515">
        <v>54.980448700000004</v>
      </c>
      <c r="I225" s="532">
        <v>47.594628799999995</v>
      </c>
      <c r="J225" s="532"/>
      <c r="K225" s="532"/>
      <c r="L225" s="532"/>
      <c r="M225" s="532"/>
      <c r="N225" s="571"/>
      <c r="O225" s="519">
        <f t="shared" si="24"/>
        <v>137.4308619</v>
      </c>
      <c r="R225" s="645"/>
    </row>
    <row r="226" spans="1:18" s="487" customFormat="1" ht="35.25" customHeight="1" thickBot="1">
      <c r="A226" s="608">
        <v>8</v>
      </c>
      <c r="B226" s="528" t="s">
        <v>570</v>
      </c>
      <c r="C226" s="527">
        <f>C227+C229</f>
        <v>93.911599499999383</v>
      </c>
      <c r="D226" s="491">
        <f>D227+D229</f>
        <v>85.214343200000258</v>
      </c>
      <c r="E226" s="491">
        <f t="shared" ref="E226:N226" si="26">E227+E229</f>
        <v>91.278716499999902</v>
      </c>
      <c r="F226" s="491">
        <f t="shared" si="26"/>
        <v>72.678102199999472</v>
      </c>
      <c r="G226" s="491">
        <f t="shared" si="26"/>
        <v>88.518324000000334</v>
      </c>
      <c r="H226" s="491">
        <f t="shared" si="26"/>
        <v>110.32890590000011</v>
      </c>
      <c r="I226" s="491">
        <f t="shared" si="26"/>
        <v>101.24433010000087</v>
      </c>
      <c r="J226" s="491">
        <f t="shared" si="26"/>
        <v>100.63498160000071</v>
      </c>
      <c r="K226" s="491">
        <f t="shared" si="26"/>
        <v>83.672063599999689</v>
      </c>
      <c r="L226" s="491">
        <f t="shared" si="26"/>
        <v>83.628811599999764</v>
      </c>
      <c r="M226" s="491">
        <f t="shared" si="26"/>
        <v>91.901557600000046</v>
      </c>
      <c r="N226" s="491">
        <f t="shared" si="26"/>
        <v>121.06726959999992</v>
      </c>
      <c r="O226" s="492">
        <f t="shared" si="24"/>
        <v>1124.0790054000004</v>
      </c>
      <c r="R226" s="645"/>
    </row>
    <row r="227" spans="1:18" s="487" customFormat="1" ht="39.6" customHeight="1" thickBot="1">
      <c r="A227" s="549">
        <v>8.1</v>
      </c>
      <c r="B227" s="528" t="s">
        <v>571</v>
      </c>
      <c r="C227" s="490">
        <f>C228</f>
        <v>21.423631899999378</v>
      </c>
      <c r="D227" s="491">
        <f>D228</f>
        <v>18.826768000000239</v>
      </c>
      <c r="E227" s="491">
        <f t="shared" ref="E227:N227" si="27">E228</f>
        <v>20.449146099999904</v>
      </c>
      <c r="F227" s="491">
        <f t="shared" si="27"/>
        <v>22.419765299999476</v>
      </c>
      <c r="G227" s="491">
        <f t="shared" si="27"/>
        <v>34.42034490000033</v>
      </c>
      <c r="H227" s="491">
        <f t="shared" si="27"/>
        <v>41.312124900000093</v>
      </c>
      <c r="I227" s="491">
        <f t="shared" si="27"/>
        <v>36.956149600000856</v>
      </c>
      <c r="J227" s="491">
        <f t="shared" si="27"/>
        <v>32.277826000000715</v>
      </c>
      <c r="K227" s="491">
        <f t="shared" si="27"/>
        <v>28.660775099999665</v>
      </c>
      <c r="L227" s="491">
        <f t="shared" si="27"/>
        <v>19.203899499999761</v>
      </c>
      <c r="M227" s="491">
        <f t="shared" si="27"/>
        <v>16.628308200000049</v>
      </c>
      <c r="N227" s="491">
        <f t="shared" si="27"/>
        <v>17.077970799999953</v>
      </c>
      <c r="O227" s="492">
        <f t="shared" si="24"/>
        <v>309.65671030000038</v>
      </c>
      <c r="R227" s="645"/>
    </row>
    <row r="228" spans="1:18" s="612" customFormat="1" ht="28.5" customHeight="1" thickBot="1">
      <c r="A228" s="609" t="s">
        <v>572</v>
      </c>
      <c r="B228" s="651" t="s">
        <v>721</v>
      </c>
      <c r="C228" s="655">
        <v>21.423631899999378</v>
      </c>
      <c r="D228" s="610">
        <v>18.826768000000239</v>
      </c>
      <c r="E228" s="610">
        <v>20.449146099999904</v>
      </c>
      <c r="F228" s="610">
        <v>22.419765299999476</v>
      </c>
      <c r="G228" s="610">
        <v>34.42034490000033</v>
      </c>
      <c r="H228" s="610">
        <v>41.312124900000093</v>
      </c>
      <c r="I228" s="610">
        <v>36.956149600000856</v>
      </c>
      <c r="J228" s="610">
        <v>32.277826000000715</v>
      </c>
      <c r="K228" s="610">
        <v>28.660775099999665</v>
      </c>
      <c r="L228" s="610">
        <v>19.203899499999761</v>
      </c>
      <c r="M228" s="610">
        <v>16.628308200000049</v>
      </c>
      <c r="N228" s="611">
        <v>17.077970799999953</v>
      </c>
      <c r="O228" s="506">
        <f t="shared" si="24"/>
        <v>309.65671030000038</v>
      </c>
      <c r="R228" s="645"/>
    </row>
    <row r="229" spans="1:18" s="487" customFormat="1" ht="54.75" customHeight="1" thickBot="1">
      <c r="A229" s="579">
        <v>8.1999999999999993</v>
      </c>
      <c r="B229" s="528" t="s">
        <v>573</v>
      </c>
      <c r="C229" s="527">
        <f>SUM(C230:C231)</f>
        <v>72.487967600000005</v>
      </c>
      <c r="D229" s="491">
        <f>SUM(D230:D231)</f>
        <v>66.387575200000015</v>
      </c>
      <c r="E229" s="491">
        <f t="shared" ref="E229:N229" si="28">SUM(E230:E231)</f>
        <v>70.829570399999994</v>
      </c>
      <c r="F229" s="491">
        <f t="shared" si="28"/>
        <v>50.258336900000003</v>
      </c>
      <c r="G229" s="491">
        <f t="shared" si="28"/>
        <v>54.097979100000003</v>
      </c>
      <c r="H229" s="491">
        <f t="shared" si="28"/>
        <v>69.016781000000023</v>
      </c>
      <c r="I229" s="491">
        <f t="shared" si="28"/>
        <v>64.28818050000001</v>
      </c>
      <c r="J229" s="491">
        <f t="shared" si="28"/>
        <v>68.357155599999999</v>
      </c>
      <c r="K229" s="491">
        <f t="shared" si="28"/>
        <v>55.01128850000002</v>
      </c>
      <c r="L229" s="491">
        <f t="shared" si="28"/>
        <v>64.4249121</v>
      </c>
      <c r="M229" s="491">
        <f t="shared" si="28"/>
        <v>75.273249399999997</v>
      </c>
      <c r="N229" s="491">
        <f t="shared" si="28"/>
        <v>103.98929879999996</v>
      </c>
      <c r="O229" s="492">
        <f t="shared" si="24"/>
        <v>814.42229509999993</v>
      </c>
      <c r="R229" s="645"/>
    </row>
    <row r="230" spans="1:18" s="487" customFormat="1" ht="25.5" customHeight="1">
      <c r="A230" s="613" t="s">
        <v>574</v>
      </c>
      <c r="B230" s="652" t="s">
        <v>663</v>
      </c>
      <c r="C230" s="614">
        <v>49.780410100000005</v>
      </c>
      <c r="D230" s="615">
        <v>46.355107100000005</v>
      </c>
      <c r="E230" s="615">
        <v>55.858725</v>
      </c>
      <c r="F230" s="615">
        <v>36.3786013</v>
      </c>
      <c r="G230" s="615">
        <v>41.403568700000001</v>
      </c>
      <c r="H230" s="615">
        <v>53.469251899999996</v>
      </c>
      <c r="I230" s="615">
        <v>44.7603954</v>
      </c>
      <c r="J230" s="615">
        <v>51.863725000000002</v>
      </c>
      <c r="K230" s="615">
        <v>42.214272399999999</v>
      </c>
      <c r="L230" s="615">
        <v>44.192115799999996</v>
      </c>
      <c r="M230" s="615">
        <v>53.213600100000001</v>
      </c>
      <c r="N230" s="616">
        <v>78.364427500000005</v>
      </c>
      <c r="O230" s="617">
        <f t="shared" si="24"/>
        <v>597.8542003</v>
      </c>
      <c r="R230" s="645"/>
    </row>
    <row r="231" spans="1:18" s="487" customFormat="1" ht="25.5" customHeight="1" thickBot="1">
      <c r="A231" s="618" t="s">
        <v>575</v>
      </c>
      <c r="B231" s="653" t="s">
        <v>722</v>
      </c>
      <c r="C231" s="656">
        <v>22.7075575</v>
      </c>
      <c r="D231" s="619">
        <v>20.032468100000003</v>
      </c>
      <c r="E231" s="619">
        <v>14.9708454</v>
      </c>
      <c r="F231" s="619">
        <v>13.8797356</v>
      </c>
      <c r="G231" s="619">
        <v>12.694410400000001</v>
      </c>
      <c r="H231" s="619">
        <v>15.547529100000023</v>
      </c>
      <c r="I231" s="619">
        <v>19.527785100000003</v>
      </c>
      <c r="J231" s="619">
        <v>16.4934306</v>
      </c>
      <c r="K231" s="619">
        <v>12.797016100000024</v>
      </c>
      <c r="L231" s="619">
        <v>20.2327963</v>
      </c>
      <c r="M231" s="619">
        <v>22.0596493</v>
      </c>
      <c r="N231" s="620">
        <v>25.624871299999953</v>
      </c>
      <c r="O231" s="621">
        <f t="shared" si="24"/>
        <v>216.56809479999998</v>
      </c>
      <c r="R231" s="645"/>
    </row>
    <row r="232" spans="1:18">
      <c r="C232" s="622"/>
    </row>
    <row r="233" spans="1:18">
      <c r="C233" s="622"/>
    </row>
    <row r="234" spans="1:18" ht="19.5" thickBot="1">
      <c r="C234" s="622"/>
    </row>
    <row r="235" spans="1:18" ht="22.5" customHeight="1" thickBot="1">
      <c r="A235" s="624">
        <v>9</v>
      </c>
      <c r="B235" s="489" t="s">
        <v>576</v>
      </c>
      <c r="C235" s="490">
        <f>SUM(C236:C238)</f>
        <v>87.64934190000001</v>
      </c>
      <c r="D235" s="491">
        <f t="shared" ref="D235:N235" si="29">SUM(D236:D238)</f>
        <v>89.082549700000001</v>
      </c>
      <c r="E235" s="491">
        <f t="shared" si="29"/>
        <v>125.2853866</v>
      </c>
      <c r="F235" s="491">
        <f t="shared" si="29"/>
        <v>29.419005800000001</v>
      </c>
      <c r="G235" s="491">
        <f t="shared" si="29"/>
        <v>0</v>
      </c>
      <c r="H235" s="491">
        <f t="shared" si="29"/>
        <v>59.6325</v>
      </c>
      <c r="I235" s="491">
        <f t="shared" si="29"/>
        <v>0</v>
      </c>
      <c r="J235" s="491">
        <f t="shared" si="29"/>
        <v>320.73145930000004</v>
      </c>
      <c r="K235" s="491">
        <f t="shared" si="29"/>
        <v>362.51833429999999</v>
      </c>
      <c r="L235" s="491">
        <f t="shared" si="29"/>
        <v>0</v>
      </c>
      <c r="M235" s="491">
        <f t="shared" si="29"/>
        <v>0</v>
      </c>
      <c r="N235" s="587">
        <f t="shared" si="29"/>
        <v>0</v>
      </c>
      <c r="O235" s="492">
        <f t="shared" si="24"/>
        <v>1074.3185776</v>
      </c>
    </row>
    <row r="236" spans="1:18">
      <c r="A236" s="625">
        <v>9.1</v>
      </c>
      <c r="B236" s="626" t="s">
        <v>577</v>
      </c>
      <c r="C236" s="555">
        <v>87.64934190000001</v>
      </c>
      <c r="D236" s="547">
        <v>89.082549700000001</v>
      </c>
      <c r="E236" s="496">
        <v>125.2853866</v>
      </c>
      <c r="F236" s="496">
        <v>29.419005800000001</v>
      </c>
      <c r="G236" s="496">
        <v>0</v>
      </c>
      <c r="H236" s="496"/>
      <c r="I236" s="497"/>
      <c r="J236" s="497">
        <v>320.73145930000004</v>
      </c>
      <c r="K236" s="497">
        <v>362.51833429999999</v>
      </c>
      <c r="L236" s="496"/>
      <c r="M236" s="497"/>
      <c r="N236" s="498"/>
      <c r="O236" s="506">
        <f t="shared" si="24"/>
        <v>1014.6860776</v>
      </c>
    </row>
    <row r="237" spans="1:18">
      <c r="A237" s="627">
        <v>9.1999999999999993</v>
      </c>
      <c r="B237" s="628" t="s">
        <v>578</v>
      </c>
      <c r="C237" s="504"/>
      <c r="D237" s="504"/>
      <c r="E237" s="504"/>
      <c r="F237" s="504"/>
      <c r="G237" s="504"/>
      <c r="H237" s="504">
        <v>59.6325</v>
      </c>
      <c r="I237" s="508"/>
      <c r="J237" s="508"/>
      <c r="K237" s="508"/>
      <c r="L237" s="504"/>
      <c r="M237" s="508"/>
      <c r="N237" s="543"/>
      <c r="O237" s="506">
        <f t="shared" si="24"/>
        <v>59.6325</v>
      </c>
    </row>
    <row r="238" spans="1:18" ht="19.5" thickBot="1">
      <c r="A238" s="629">
        <v>9.3000000000000007</v>
      </c>
      <c r="B238" s="630" t="s">
        <v>579</v>
      </c>
      <c r="C238" s="631"/>
      <c r="D238" s="632"/>
      <c r="E238" s="632"/>
      <c r="F238" s="632"/>
      <c r="G238" s="632"/>
      <c r="H238" s="632"/>
      <c r="I238" s="633"/>
      <c r="J238" s="633"/>
      <c r="K238" s="633"/>
      <c r="L238" s="633"/>
      <c r="M238" s="633"/>
      <c r="N238" s="634"/>
      <c r="O238" s="621">
        <f t="shared" si="24"/>
        <v>0</v>
      </c>
    </row>
    <row r="241" spans="2:16">
      <c r="B241" s="635" t="s">
        <v>580</v>
      </c>
      <c r="C241" s="623"/>
      <c r="O241" s="468"/>
      <c r="P241" s="623"/>
    </row>
    <row r="242" spans="2:16" ht="38.25" customHeight="1">
      <c r="B242" s="785" t="s">
        <v>581</v>
      </c>
      <c r="C242" s="785"/>
      <c r="D242" s="785"/>
      <c r="E242" s="785"/>
      <c r="F242" s="785"/>
      <c r="G242" s="785"/>
      <c r="H242" s="785"/>
      <c r="I242" s="785"/>
      <c r="J242" s="785"/>
      <c r="K242" s="785"/>
      <c r="L242" s="785"/>
      <c r="M242" s="785"/>
      <c r="N242" s="785"/>
      <c r="O242" s="785"/>
      <c r="P242" s="636"/>
    </row>
    <row r="243" spans="2:16" ht="33.75" customHeight="1">
      <c r="B243" s="785" t="s">
        <v>582</v>
      </c>
      <c r="C243" s="785"/>
      <c r="D243" s="785"/>
      <c r="E243" s="785"/>
      <c r="F243" s="785"/>
      <c r="G243" s="785"/>
      <c r="H243" s="785"/>
      <c r="I243" s="785"/>
      <c r="J243" s="785"/>
      <c r="K243" s="785"/>
      <c r="L243" s="785"/>
      <c r="M243" s="785"/>
      <c r="N243" s="785"/>
      <c r="O243" s="785"/>
      <c r="P243" s="487"/>
    </row>
    <row r="244" spans="2:16" ht="44.25" customHeight="1">
      <c r="B244" s="785" t="s">
        <v>583</v>
      </c>
      <c r="C244" s="785"/>
      <c r="D244" s="785"/>
      <c r="E244" s="785"/>
      <c r="F244" s="785"/>
      <c r="G244" s="785"/>
      <c r="H244" s="785"/>
      <c r="I244" s="785"/>
      <c r="J244" s="785"/>
      <c r="K244" s="785"/>
      <c r="L244" s="785"/>
      <c r="M244" s="785"/>
      <c r="N244" s="785"/>
      <c r="O244" s="785"/>
      <c r="P244" s="636"/>
    </row>
    <row r="245" spans="2:16" ht="19.5" customHeight="1">
      <c r="B245" s="785" t="s">
        <v>584</v>
      </c>
      <c r="C245" s="785"/>
      <c r="D245" s="785"/>
      <c r="E245" s="785"/>
      <c r="F245" s="785"/>
      <c r="G245" s="785"/>
      <c r="H245" s="785"/>
      <c r="I245" s="785"/>
      <c r="J245" s="785"/>
      <c r="K245" s="785"/>
      <c r="L245" s="785"/>
      <c r="M245" s="785"/>
      <c r="N245" s="785"/>
      <c r="O245" s="785"/>
      <c r="P245" s="487"/>
    </row>
    <row r="249" spans="2:16">
      <c r="B249" s="468"/>
    </row>
    <row r="250" spans="2:16">
      <c r="B250" s="468"/>
    </row>
    <row r="251" spans="2:16">
      <c r="B251" s="468"/>
    </row>
  </sheetData>
  <mergeCells count="6">
    <mergeCell ref="B245:O245"/>
    <mergeCell ref="B1:O1"/>
    <mergeCell ref="N2:O2"/>
    <mergeCell ref="B242:O242"/>
    <mergeCell ref="B243:O243"/>
    <mergeCell ref="B244:O244"/>
  </mergeCells>
  <printOptions horizontalCentered="1"/>
  <pageMargins left="0.17" right="0" top="0.15748031496063" bottom="0.23" header="0.15748031496063" footer="0.15748031496063"/>
  <pageSetup paperSize="9" scale="55" fitToHeight="4" orientation="landscape" r:id="rId1"/>
  <headerFooter alignWithMargins="0">
    <oddFooter xml:space="preserve">&amp;R&amp;"AcadMtavr,Bold"&amp;K03+000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V246"/>
  <sheetViews>
    <sheetView tabSelected="1" zoomScale="70" zoomScaleNormal="70" zoomScaleSheetLayoutView="80" workbookViewId="0">
      <pane xSplit="2" ySplit="5" topLeftCell="C6" activePane="bottomRight" state="frozen"/>
      <selection pane="topRight" activeCell="C1" sqref="C1"/>
      <selection pane="bottomLeft" activeCell="A6" sqref="A6"/>
      <selection pane="bottomRight" activeCell="A242" sqref="A242:XFD242"/>
    </sheetView>
  </sheetViews>
  <sheetFormatPr defaultColWidth="9.28515625" defaultRowHeight="18.75"/>
  <cols>
    <col min="1" max="1" width="12.28515625" style="468" customWidth="1"/>
    <col min="2" max="2" width="85.28515625" style="500" bestFit="1" customWidth="1"/>
    <col min="3" max="3" width="17.28515625" style="468" customWidth="1"/>
    <col min="4" max="4" width="19.28515625" style="468" customWidth="1"/>
    <col min="5" max="5" width="18.5703125" style="468" bestFit="1" customWidth="1"/>
    <col min="6" max="6" width="18" style="468" bestFit="1" customWidth="1"/>
    <col min="7" max="7" width="17.28515625" style="468" bestFit="1" customWidth="1"/>
    <col min="8" max="8" width="18.7109375" style="468" bestFit="1" customWidth="1"/>
    <col min="9" max="9" width="15" style="468" bestFit="1" customWidth="1"/>
    <col min="10" max="10" width="17.28515625" style="468" bestFit="1" customWidth="1"/>
    <col min="11" max="11" width="16.5703125" style="468" customWidth="1"/>
    <col min="12" max="12" width="15.5703125" style="468" customWidth="1"/>
    <col min="13" max="13" width="16.7109375" style="468" customWidth="1"/>
    <col min="14" max="14" width="16" style="468" customWidth="1"/>
    <col min="15" max="15" width="18.7109375" style="623" bestFit="1" customWidth="1"/>
    <col min="16" max="16" width="11.28515625" style="468" bestFit="1" customWidth="1"/>
    <col min="17" max="17" width="22.5703125" style="468" bestFit="1" customWidth="1"/>
    <col min="18" max="16384" width="9.28515625" style="468"/>
  </cols>
  <sheetData>
    <row r="1" spans="1:22" ht="41.25" customHeight="1">
      <c r="B1" s="783" t="s">
        <v>760</v>
      </c>
      <c r="C1" s="783"/>
      <c r="D1" s="783"/>
      <c r="E1" s="783"/>
      <c r="F1" s="783"/>
      <c r="G1" s="783"/>
      <c r="H1" s="783"/>
      <c r="I1" s="783"/>
      <c r="J1" s="783"/>
      <c r="K1" s="783"/>
      <c r="L1" s="783"/>
      <c r="M1" s="783"/>
      <c r="N1" s="783"/>
      <c r="O1" s="783"/>
    </row>
    <row r="2" spans="1:22" s="469" customFormat="1" ht="28.5" customHeight="1" thickBot="1">
      <c r="B2" s="470"/>
      <c r="C2" s="471">
        <v>30</v>
      </c>
      <c r="D2" s="472"/>
      <c r="E2" s="471">
        <v>30</v>
      </c>
      <c r="F2" s="471"/>
      <c r="G2" s="471"/>
      <c r="H2" s="471"/>
      <c r="I2" s="473"/>
      <c r="J2" s="471"/>
      <c r="K2" s="471">
        <v>846301552.70000005</v>
      </c>
      <c r="L2" s="474">
        <f>J133+J130</f>
        <v>0</v>
      </c>
      <c r="M2" s="471"/>
      <c r="N2" s="786" t="s">
        <v>29</v>
      </c>
      <c r="O2" s="786"/>
    </row>
    <row r="3" spans="1:22" s="481" customFormat="1" ht="28.5" customHeight="1" thickBot="1">
      <c r="A3" s="475"/>
      <c r="B3" s="476" t="s">
        <v>30</v>
      </c>
      <c r="C3" s="477" t="s">
        <v>4</v>
      </c>
      <c r="D3" s="478" t="s">
        <v>5</v>
      </c>
      <c r="E3" s="478" t="s">
        <v>6</v>
      </c>
      <c r="F3" s="478" t="s">
        <v>7</v>
      </c>
      <c r="G3" s="478" t="s">
        <v>8</v>
      </c>
      <c r="H3" s="478" t="s">
        <v>9</v>
      </c>
      <c r="I3" s="478" t="s">
        <v>10</v>
      </c>
      <c r="J3" s="478" t="s">
        <v>11</v>
      </c>
      <c r="K3" s="479" t="s">
        <v>31</v>
      </c>
      <c r="L3" s="479" t="s">
        <v>32</v>
      </c>
      <c r="M3" s="479" t="s">
        <v>33</v>
      </c>
      <c r="N3" s="478" t="s">
        <v>34</v>
      </c>
      <c r="O3" s="480" t="s">
        <v>12</v>
      </c>
    </row>
    <row r="4" spans="1:22" s="487" customFormat="1" ht="27" customHeight="1" thickBot="1">
      <c r="A4" s="482">
        <v>1</v>
      </c>
      <c r="B4" s="483" t="s">
        <v>320</v>
      </c>
      <c r="C4" s="484">
        <f>C5+C11+C13</f>
        <v>923.51155999999992</v>
      </c>
      <c r="D4" s="485">
        <f>D5+D11+D13</f>
        <v>859.48248639999997</v>
      </c>
      <c r="E4" s="485">
        <f t="shared" ref="E4:N4" si="0">E5+E11+E13</f>
        <v>0</v>
      </c>
      <c r="F4" s="485">
        <f t="shared" si="0"/>
        <v>0</v>
      </c>
      <c r="G4" s="485">
        <f t="shared" si="0"/>
        <v>0</v>
      </c>
      <c r="H4" s="485">
        <f t="shared" si="0"/>
        <v>0</v>
      </c>
      <c r="I4" s="485">
        <f t="shared" si="0"/>
        <v>0</v>
      </c>
      <c r="J4" s="485">
        <f t="shared" si="0"/>
        <v>0</v>
      </c>
      <c r="K4" s="485">
        <f t="shared" si="0"/>
        <v>0</v>
      </c>
      <c r="L4" s="485">
        <f t="shared" si="0"/>
        <v>0</v>
      </c>
      <c r="M4" s="485">
        <f t="shared" si="0"/>
        <v>0</v>
      </c>
      <c r="N4" s="485">
        <f t="shared" si="0"/>
        <v>0</v>
      </c>
      <c r="O4" s="486">
        <f t="shared" ref="O4:O11" si="1">SUM(C4:N4)</f>
        <v>1782.9940463999999</v>
      </c>
    </row>
    <row r="5" spans="1:22" s="487" customFormat="1" ht="27" customHeight="1" thickBot="1">
      <c r="A5" s="572">
        <v>1.1000000000000001</v>
      </c>
      <c r="B5" s="489" t="s">
        <v>321</v>
      </c>
      <c r="C5" s="490">
        <f t="shared" ref="C5:N5" si="2">SUM(C6:C10)</f>
        <v>364.81958539999994</v>
      </c>
      <c r="D5" s="491">
        <f t="shared" si="2"/>
        <v>411.67074730000002</v>
      </c>
      <c r="E5" s="491">
        <f t="shared" si="2"/>
        <v>0</v>
      </c>
      <c r="F5" s="491">
        <f t="shared" si="2"/>
        <v>0</v>
      </c>
      <c r="G5" s="491">
        <f t="shared" si="2"/>
        <v>0</v>
      </c>
      <c r="H5" s="491">
        <f t="shared" si="2"/>
        <v>0</v>
      </c>
      <c r="I5" s="491">
        <f t="shared" si="2"/>
        <v>0</v>
      </c>
      <c r="J5" s="491">
        <f t="shared" si="2"/>
        <v>0</v>
      </c>
      <c r="K5" s="491">
        <f t="shared" si="2"/>
        <v>0</v>
      </c>
      <c r="L5" s="491">
        <f t="shared" si="2"/>
        <v>0</v>
      </c>
      <c r="M5" s="491">
        <f t="shared" si="2"/>
        <v>0</v>
      </c>
      <c r="N5" s="491">
        <f t="shared" si="2"/>
        <v>0</v>
      </c>
      <c r="O5" s="492">
        <f t="shared" si="1"/>
        <v>776.49033269999995</v>
      </c>
    </row>
    <row r="6" spans="1:22" s="500" customFormat="1" ht="27" customHeight="1">
      <c r="A6" s="493" t="s">
        <v>322</v>
      </c>
      <c r="B6" s="494" t="s">
        <v>323</v>
      </c>
      <c r="C6" s="495"/>
      <c r="D6" s="496">
        <v>90.668171999999998</v>
      </c>
      <c r="E6" s="496"/>
      <c r="F6" s="637"/>
      <c r="G6" s="637"/>
      <c r="H6" s="638"/>
      <c r="I6" s="497"/>
      <c r="J6" s="497"/>
      <c r="K6" s="638"/>
      <c r="L6" s="497"/>
      <c r="M6" s="497"/>
      <c r="N6" s="498"/>
      <c r="O6" s="499">
        <f>SUM(C6:N6)</f>
        <v>90.668171999999998</v>
      </c>
    </row>
    <row r="7" spans="1:22" s="500" customFormat="1" ht="27" customHeight="1">
      <c r="A7" s="501" t="s">
        <v>324</v>
      </c>
      <c r="B7" s="502" t="s">
        <v>325</v>
      </c>
      <c r="C7" s="503">
        <v>0</v>
      </c>
      <c r="D7" s="504">
        <v>32.485536000000003</v>
      </c>
      <c r="E7" s="637"/>
      <c r="F7" s="637"/>
      <c r="G7" s="639"/>
      <c r="H7" s="503"/>
      <c r="I7" s="503"/>
      <c r="J7" s="497"/>
      <c r="K7" s="639"/>
      <c r="L7" s="639"/>
      <c r="M7" s="503"/>
      <c r="N7" s="505"/>
      <c r="O7" s="506">
        <f t="shared" si="1"/>
        <v>32.485536000000003</v>
      </c>
    </row>
    <row r="8" spans="1:22" s="500" customFormat="1" ht="27" customHeight="1">
      <c r="A8" s="501" t="s">
        <v>326</v>
      </c>
      <c r="B8" s="502" t="s">
        <v>327</v>
      </c>
      <c r="C8" s="507">
        <v>3.076012</v>
      </c>
      <c r="D8" s="504">
        <v>4.6888820000000004</v>
      </c>
      <c r="E8" s="496"/>
      <c r="F8" s="496"/>
      <c r="G8" s="504"/>
      <c r="H8" s="640"/>
      <c r="I8" s="641"/>
      <c r="J8" s="638"/>
      <c r="K8" s="641"/>
      <c r="L8" s="508"/>
      <c r="M8" s="508"/>
      <c r="N8" s="509"/>
      <c r="O8" s="506">
        <f t="shared" si="1"/>
        <v>7.764894</v>
      </c>
    </row>
    <row r="9" spans="1:22" s="500" customFormat="1" ht="27" customHeight="1">
      <c r="A9" s="501" t="s">
        <v>328</v>
      </c>
      <c r="B9" s="510" t="s">
        <v>329</v>
      </c>
      <c r="C9" s="511">
        <v>182.47394019999999</v>
      </c>
      <c r="D9" s="504">
        <v>133.39455670000001</v>
      </c>
      <c r="E9" s="496"/>
      <c r="F9" s="637"/>
      <c r="G9" s="640"/>
      <c r="H9" s="640"/>
      <c r="I9" s="642"/>
      <c r="J9" s="497"/>
      <c r="K9" s="504"/>
      <c r="L9" s="504"/>
      <c r="M9" s="504"/>
      <c r="N9" s="509"/>
      <c r="O9" s="506">
        <f t="shared" si="1"/>
        <v>315.86849689999997</v>
      </c>
    </row>
    <row r="10" spans="1:22" s="500" customFormat="1" ht="27" customHeight="1" thickBot="1">
      <c r="A10" s="512" t="s">
        <v>330</v>
      </c>
      <c r="B10" s="513" t="s">
        <v>331</v>
      </c>
      <c r="C10" s="514">
        <v>179.26963319999999</v>
      </c>
      <c r="D10" s="515">
        <v>150.43360060000001</v>
      </c>
      <c r="E10" s="516"/>
      <c r="F10" s="516"/>
      <c r="G10" s="643"/>
      <c r="H10" s="643"/>
      <c r="I10" s="515"/>
      <c r="J10" s="517"/>
      <c r="K10" s="515"/>
      <c r="L10" s="515"/>
      <c r="M10" s="515"/>
      <c r="N10" s="518"/>
      <c r="O10" s="519">
        <f t="shared" si="1"/>
        <v>329.70323380000002</v>
      </c>
    </row>
    <row r="11" spans="1:22" s="500" customFormat="1" ht="30.75" customHeight="1" thickBot="1">
      <c r="A11" s="572">
        <v>1.2</v>
      </c>
      <c r="B11" s="489" t="s">
        <v>332</v>
      </c>
      <c r="C11" s="490">
        <f>C12</f>
        <v>6.4956029000000006</v>
      </c>
      <c r="D11" s="490">
        <f>D12</f>
        <v>5.6132999999999997</v>
      </c>
      <c r="E11" s="490">
        <f t="shared" ref="E11:N11" si="3">E12</f>
        <v>0</v>
      </c>
      <c r="F11" s="490">
        <f t="shared" si="3"/>
        <v>0</v>
      </c>
      <c r="G11" s="490">
        <f t="shared" si="3"/>
        <v>0</v>
      </c>
      <c r="H11" s="490">
        <f t="shared" si="3"/>
        <v>0</v>
      </c>
      <c r="I11" s="490">
        <f t="shared" si="3"/>
        <v>0</v>
      </c>
      <c r="J11" s="490">
        <f t="shared" si="3"/>
        <v>0</v>
      </c>
      <c r="K11" s="490">
        <f t="shared" si="3"/>
        <v>0</v>
      </c>
      <c r="L11" s="490">
        <f t="shared" si="3"/>
        <v>0</v>
      </c>
      <c r="M11" s="490">
        <f t="shared" si="3"/>
        <v>0</v>
      </c>
      <c r="N11" s="490">
        <f t="shared" si="3"/>
        <v>0</v>
      </c>
      <c r="O11" s="492">
        <f t="shared" si="1"/>
        <v>12.1089029</v>
      </c>
    </row>
    <row r="12" spans="1:22" s="526" customFormat="1" ht="29.25" customHeight="1" thickBot="1">
      <c r="A12" s="520" t="s">
        <v>333</v>
      </c>
      <c r="B12" s="521" t="s">
        <v>334</v>
      </c>
      <c r="C12" s="522">
        <v>6.4956029000000006</v>
      </c>
      <c r="D12" s="523">
        <v>5.6132999999999997</v>
      </c>
      <c r="E12" s="524"/>
      <c r="F12" s="524"/>
      <c r="G12" s="523"/>
      <c r="H12" s="523"/>
      <c r="I12" s="523"/>
      <c r="J12" s="523"/>
      <c r="K12" s="523"/>
      <c r="L12" s="523"/>
      <c r="M12" s="523"/>
      <c r="N12" s="525"/>
      <c r="O12" s="499">
        <f t="shared" ref="O12:O77" si="4">SUM(C12:N12)</f>
        <v>12.1089029</v>
      </c>
      <c r="P12" s="500"/>
      <c r="Q12" s="500"/>
      <c r="R12" s="500"/>
      <c r="S12" s="500"/>
      <c r="T12" s="500"/>
      <c r="U12" s="500"/>
      <c r="V12" s="500"/>
    </row>
    <row r="13" spans="1:22" s="487" customFormat="1" ht="32.25" customHeight="1" thickBot="1">
      <c r="A13" s="475">
        <v>1.3</v>
      </c>
      <c r="B13" s="489" t="s">
        <v>335</v>
      </c>
      <c r="C13" s="527">
        <f>C14+C22+C43</f>
        <v>552.19637169999999</v>
      </c>
      <c r="D13" s="491">
        <f>D14+D22+D43</f>
        <v>442.19843910000003</v>
      </c>
      <c r="E13" s="491">
        <f t="shared" ref="E13:N13" si="5">E14+E22+E43</f>
        <v>0</v>
      </c>
      <c r="F13" s="491">
        <f t="shared" si="5"/>
        <v>0</v>
      </c>
      <c r="G13" s="491">
        <f t="shared" si="5"/>
        <v>0</v>
      </c>
      <c r="H13" s="491">
        <f t="shared" si="5"/>
        <v>0</v>
      </c>
      <c r="I13" s="491">
        <f t="shared" si="5"/>
        <v>0</v>
      </c>
      <c r="J13" s="491">
        <f t="shared" si="5"/>
        <v>0</v>
      </c>
      <c r="K13" s="491">
        <f t="shared" si="5"/>
        <v>0</v>
      </c>
      <c r="L13" s="491">
        <f t="shared" si="5"/>
        <v>0</v>
      </c>
      <c r="M13" s="491">
        <f t="shared" si="5"/>
        <v>0</v>
      </c>
      <c r="N13" s="491">
        <f t="shared" si="5"/>
        <v>0</v>
      </c>
      <c r="O13" s="492">
        <f t="shared" si="4"/>
        <v>994.39481079999996</v>
      </c>
      <c r="P13" s="500"/>
      <c r="Q13" s="500"/>
      <c r="R13" s="500"/>
      <c r="S13" s="500"/>
      <c r="T13" s="500"/>
      <c r="U13" s="500"/>
      <c r="V13" s="500"/>
    </row>
    <row r="14" spans="1:22" s="487" customFormat="1" ht="33" customHeight="1" thickBot="1">
      <c r="A14" s="475" t="s">
        <v>336</v>
      </c>
      <c r="B14" s="528" t="s">
        <v>337</v>
      </c>
      <c r="C14" s="527">
        <f>SUM(C15:C21)</f>
        <v>193.04304300000001</v>
      </c>
      <c r="D14" s="491">
        <f>SUM(D15:D21)</f>
        <v>195.16327219999999</v>
      </c>
      <c r="E14" s="491">
        <f t="shared" ref="E14:N14" si="6">SUM(E15:E21)</f>
        <v>0</v>
      </c>
      <c r="F14" s="491">
        <f t="shared" si="6"/>
        <v>0</v>
      </c>
      <c r="G14" s="491">
        <f t="shared" si="6"/>
        <v>0</v>
      </c>
      <c r="H14" s="491">
        <f t="shared" si="6"/>
        <v>0</v>
      </c>
      <c r="I14" s="491">
        <f t="shared" si="6"/>
        <v>0</v>
      </c>
      <c r="J14" s="491">
        <f t="shared" si="6"/>
        <v>0</v>
      </c>
      <c r="K14" s="491">
        <f t="shared" si="6"/>
        <v>0</v>
      </c>
      <c r="L14" s="491">
        <f t="shared" si="6"/>
        <v>0</v>
      </c>
      <c r="M14" s="491">
        <f t="shared" si="6"/>
        <v>0</v>
      </c>
      <c r="N14" s="491">
        <f t="shared" si="6"/>
        <v>0</v>
      </c>
      <c r="O14" s="492">
        <f t="shared" si="4"/>
        <v>388.20631520000001</v>
      </c>
      <c r="P14" s="500"/>
      <c r="Q14" s="500"/>
      <c r="R14" s="500"/>
      <c r="S14" s="500"/>
      <c r="T14" s="500"/>
      <c r="U14" s="500"/>
      <c r="V14" s="500"/>
    </row>
    <row r="15" spans="1:22" s="500" customFormat="1" ht="26.25" customHeight="1">
      <c r="A15" s="493" t="s">
        <v>338</v>
      </c>
      <c r="B15" s="646" t="s">
        <v>339</v>
      </c>
      <c r="C15" s="495">
        <v>41.205231900000001</v>
      </c>
      <c r="D15" s="496">
        <v>53.146185899999999</v>
      </c>
      <c r="E15" s="496"/>
      <c r="F15" s="496"/>
      <c r="G15" s="496"/>
      <c r="H15" s="496"/>
      <c r="I15" s="497"/>
      <c r="J15" s="497"/>
      <c r="K15" s="497"/>
      <c r="L15" s="497"/>
      <c r="M15" s="497"/>
      <c r="N15" s="509"/>
      <c r="O15" s="499">
        <f t="shared" si="4"/>
        <v>94.351417800000007</v>
      </c>
    </row>
    <row r="16" spans="1:22" s="500" customFormat="1" ht="26.25" customHeight="1">
      <c r="A16" s="501" t="s">
        <v>340</v>
      </c>
      <c r="B16" s="647" t="s">
        <v>341</v>
      </c>
      <c r="C16" s="507">
        <v>12.302225199999999</v>
      </c>
      <c r="D16" s="504">
        <v>13.1384515</v>
      </c>
      <c r="E16" s="496"/>
      <c r="F16" s="496"/>
      <c r="G16" s="504"/>
      <c r="H16" s="504"/>
      <c r="I16" s="508"/>
      <c r="J16" s="497"/>
      <c r="K16" s="508"/>
      <c r="L16" s="508"/>
      <c r="M16" s="508"/>
      <c r="N16" s="509"/>
      <c r="O16" s="506">
        <f t="shared" si="4"/>
        <v>25.440676699999997</v>
      </c>
    </row>
    <row r="17" spans="1:15" s="500" customFormat="1" ht="26.25" customHeight="1">
      <c r="A17" s="501" t="s">
        <v>342</v>
      </c>
      <c r="B17" s="647" t="s">
        <v>343</v>
      </c>
      <c r="C17" s="507">
        <v>32.342469600000001</v>
      </c>
      <c r="D17" s="504">
        <v>24.865099000000001</v>
      </c>
      <c r="E17" s="496"/>
      <c r="F17" s="496"/>
      <c r="G17" s="504"/>
      <c r="H17" s="504"/>
      <c r="I17" s="508"/>
      <c r="J17" s="497"/>
      <c r="K17" s="504"/>
      <c r="L17" s="508"/>
      <c r="M17" s="508"/>
      <c r="N17" s="509"/>
      <c r="O17" s="506">
        <f t="shared" si="4"/>
        <v>57.207568600000002</v>
      </c>
    </row>
    <row r="18" spans="1:15" s="500" customFormat="1" ht="26.25" customHeight="1">
      <c r="A18" s="501" t="s">
        <v>344</v>
      </c>
      <c r="B18" s="647" t="s">
        <v>345</v>
      </c>
      <c r="C18" s="507">
        <v>37.956063999999998</v>
      </c>
      <c r="D18" s="504">
        <v>27.653017999999999</v>
      </c>
      <c r="E18" s="496"/>
      <c r="F18" s="496"/>
      <c r="G18" s="504"/>
      <c r="H18" s="504"/>
      <c r="I18" s="508"/>
      <c r="J18" s="497"/>
      <c r="K18" s="504"/>
      <c r="L18" s="508"/>
      <c r="M18" s="508"/>
      <c r="N18" s="509"/>
      <c r="O18" s="506">
        <f t="shared" si="4"/>
        <v>65.609082000000001</v>
      </c>
    </row>
    <row r="19" spans="1:15" s="500" customFormat="1" ht="26.25" customHeight="1">
      <c r="A19" s="501" t="s">
        <v>346</v>
      </c>
      <c r="B19" s="647" t="s">
        <v>347</v>
      </c>
      <c r="C19" s="507">
        <v>8.8194898000000013</v>
      </c>
      <c r="D19" s="529">
        <v>18.360066399999997</v>
      </c>
      <c r="E19" s="496"/>
      <c r="F19" s="496"/>
      <c r="G19" s="504"/>
      <c r="H19" s="504"/>
      <c r="I19" s="508"/>
      <c r="J19" s="497"/>
      <c r="K19" s="504"/>
      <c r="L19" s="508"/>
      <c r="M19" s="508"/>
      <c r="N19" s="509"/>
      <c r="O19" s="506">
        <f t="shared" si="4"/>
        <v>27.1795562</v>
      </c>
    </row>
    <row r="20" spans="1:15" s="500" customFormat="1" ht="26.25" customHeight="1">
      <c r="A20" s="501" t="s">
        <v>348</v>
      </c>
      <c r="B20" s="647" t="s">
        <v>349</v>
      </c>
      <c r="C20" s="507">
        <v>24.009962999999999</v>
      </c>
      <c r="D20" s="529">
        <v>22.912574399999997</v>
      </c>
      <c r="E20" s="496"/>
      <c r="F20" s="496"/>
      <c r="G20" s="504"/>
      <c r="H20" s="504"/>
      <c r="I20" s="508"/>
      <c r="J20" s="497"/>
      <c r="K20" s="504"/>
      <c r="L20" s="508"/>
      <c r="M20" s="508"/>
      <c r="N20" s="509"/>
      <c r="O20" s="506">
        <f t="shared" si="4"/>
        <v>46.922537399999996</v>
      </c>
    </row>
    <row r="21" spans="1:15" s="500" customFormat="1" ht="26.25" customHeight="1" thickBot="1">
      <c r="A21" s="512" t="s">
        <v>350</v>
      </c>
      <c r="B21" s="648" t="s">
        <v>351</v>
      </c>
      <c r="C21" s="531">
        <v>36.407599500000003</v>
      </c>
      <c r="D21" s="504">
        <v>35.087876999999999</v>
      </c>
      <c r="E21" s="496"/>
      <c r="F21" s="496"/>
      <c r="G21" s="515"/>
      <c r="H21" s="504"/>
      <c r="I21" s="532"/>
      <c r="J21" s="497"/>
      <c r="K21" s="504"/>
      <c r="L21" s="532"/>
      <c r="M21" s="532"/>
      <c r="N21" s="509"/>
      <c r="O21" s="506">
        <f t="shared" si="4"/>
        <v>71.495476499999995</v>
      </c>
    </row>
    <row r="22" spans="1:15" s="487" customFormat="1" ht="28.5" customHeight="1" thickBot="1">
      <c r="A22" s="475" t="s">
        <v>352</v>
      </c>
      <c r="B22" s="489" t="s">
        <v>353</v>
      </c>
      <c r="C22" s="527">
        <f>SUM(C23:C41)</f>
        <v>298.09238939999994</v>
      </c>
      <c r="D22" s="491">
        <f>SUM(D23:D42)</f>
        <v>203.8291356</v>
      </c>
      <c r="E22" s="491">
        <f t="shared" ref="E22:N22" si="7">SUM(E23:E42)</f>
        <v>0</v>
      </c>
      <c r="F22" s="491">
        <f t="shared" si="7"/>
        <v>0</v>
      </c>
      <c r="G22" s="491">
        <f t="shared" si="7"/>
        <v>0</v>
      </c>
      <c r="H22" s="491">
        <f t="shared" si="7"/>
        <v>0</v>
      </c>
      <c r="I22" s="491">
        <f t="shared" si="7"/>
        <v>0</v>
      </c>
      <c r="J22" s="491">
        <f t="shared" si="7"/>
        <v>0</v>
      </c>
      <c r="K22" s="491">
        <f t="shared" si="7"/>
        <v>0</v>
      </c>
      <c r="L22" s="491">
        <f t="shared" si="7"/>
        <v>0</v>
      </c>
      <c r="M22" s="491">
        <f t="shared" si="7"/>
        <v>0</v>
      </c>
      <c r="N22" s="491">
        <f t="shared" si="7"/>
        <v>0</v>
      </c>
      <c r="O22" s="492">
        <f t="shared" si="4"/>
        <v>501.92152499999997</v>
      </c>
    </row>
    <row r="23" spans="1:15" s="500" customFormat="1" ht="29.25" customHeight="1">
      <c r="A23" s="533" t="s">
        <v>354</v>
      </c>
      <c r="B23" s="646" t="s">
        <v>585</v>
      </c>
      <c r="C23" s="495">
        <v>76.849755000000002</v>
      </c>
      <c r="D23" s="534">
        <v>42.359769999999997</v>
      </c>
      <c r="E23" s="496"/>
      <c r="F23" s="496"/>
      <c r="G23" s="535"/>
      <c r="H23" s="536"/>
      <c r="I23" s="532"/>
      <c r="J23" s="497"/>
      <c r="K23" s="534"/>
      <c r="L23" s="537"/>
      <c r="M23" s="537"/>
      <c r="N23" s="509"/>
      <c r="O23" s="506">
        <f t="shared" si="4"/>
        <v>119.209525</v>
      </c>
    </row>
    <row r="24" spans="1:15" s="500" customFormat="1" ht="29.25" customHeight="1">
      <c r="A24" s="538" t="s">
        <v>355</v>
      </c>
      <c r="B24" s="647" t="s">
        <v>356</v>
      </c>
      <c r="C24" s="507">
        <v>10.0134919</v>
      </c>
      <c r="D24" s="534">
        <v>5.9483705999999996</v>
      </c>
      <c r="E24" s="496"/>
      <c r="F24" s="496"/>
      <c r="G24" s="504"/>
      <c r="H24" s="504"/>
      <c r="I24" s="532"/>
      <c r="J24" s="497"/>
      <c r="K24" s="534"/>
      <c r="L24" s="508"/>
      <c r="M24" s="508"/>
      <c r="N24" s="509"/>
      <c r="O24" s="506">
        <f t="shared" si="4"/>
        <v>15.961862499999999</v>
      </c>
    </row>
    <row r="25" spans="1:15" s="500" customFormat="1" ht="29.25" customHeight="1">
      <c r="A25" s="538" t="s">
        <v>357</v>
      </c>
      <c r="B25" s="647" t="s">
        <v>358</v>
      </c>
      <c r="C25" s="507">
        <v>19.879702200000001</v>
      </c>
      <c r="D25" s="534">
        <v>10.598133599999999</v>
      </c>
      <c r="E25" s="496"/>
      <c r="F25" s="496"/>
      <c r="G25" s="504"/>
      <c r="H25" s="504"/>
      <c r="I25" s="532"/>
      <c r="J25" s="497"/>
      <c r="K25" s="534"/>
      <c r="L25" s="508"/>
      <c r="M25" s="508"/>
      <c r="N25" s="509"/>
      <c r="O25" s="506">
        <f t="shared" si="4"/>
        <v>30.477835800000001</v>
      </c>
    </row>
    <row r="26" spans="1:15" s="500" customFormat="1" ht="29.25" customHeight="1">
      <c r="A26" s="538" t="s">
        <v>359</v>
      </c>
      <c r="B26" s="647" t="s">
        <v>360</v>
      </c>
      <c r="C26" s="507">
        <v>14.102460000000001</v>
      </c>
      <c r="D26" s="534">
        <v>9.7297539999999998</v>
      </c>
      <c r="E26" s="496"/>
      <c r="F26" s="496"/>
      <c r="G26" s="504"/>
      <c r="H26" s="504"/>
      <c r="I26" s="532"/>
      <c r="J26" s="497"/>
      <c r="K26" s="534"/>
      <c r="L26" s="534"/>
      <c r="M26" s="508"/>
      <c r="N26" s="509"/>
      <c r="O26" s="506">
        <f t="shared" si="4"/>
        <v>23.832214</v>
      </c>
    </row>
    <row r="27" spans="1:15" s="500" customFormat="1" ht="29.25" customHeight="1">
      <c r="A27" s="538" t="s">
        <v>361</v>
      </c>
      <c r="B27" s="647" t="s">
        <v>362</v>
      </c>
      <c r="C27" s="507">
        <v>7.6317030999999993</v>
      </c>
      <c r="D27" s="534">
        <v>6.6406539000000002</v>
      </c>
      <c r="E27" s="496"/>
      <c r="F27" s="496"/>
      <c r="G27" s="504"/>
      <c r="H27" s="504"/>
      <c r="I27" s="532"/>
      <c r="J27" s="497"/>
      <c r="K27" s="534"/>
      <c r="L27" s="534"/>
      <c r="M27" s="508"/>
      <c r="N27" s="509"/>
      <c r="O27" s="506">
        <f t="shared" si="4"/>
        <v>14.272357</v>
      </c>
    </row>
    <row r="28" spans="1:15" s="500" customFormat="1" ht="29.25" customHeight="1">
      <c r="A28" s="538" t="s">
        <v>363</v>
      </c>
      <c r="B28" s="647" t="s">
        <v>364</v>
      </c>
      <c r="C28" s="507">
        <v>17.583134999999999</v>
      </c>
      <c r="D28" s="534">
        <v>14.6675848</v>
      </c>
      <c r="E28" s="496"/>
      <c r="F28" s="496"/>
      <c r="G28" s="504"/>
      <c r="H28" s="504"/>
      <c r="I28" s="532"/>
      <c r="J28" s="497"/>
      <c r="K28" s="534"/>
      <c r="L28" s="534"/>
      <c r="M28" s="508"/>
      <c r="N28" s="509"/>
      <c r="O28" s="506">
        <f t="shared" si="4"/>
        <v>32.250719799999999</v>
      </c>
    </row>
    <row r="29" spans="1:15" s="500" customFormat="1" ht="29.25" customHeight="1">
      <c r="A29" s="538" t="s">
        <v>365</v>
      </c>
      <c r="B29" s="647" t="s">
        <v>586</v>
      </c>
      <c r="C29" s="507">
        <v>7.7966930999999997</v>
      </c>
      <c r="D29" s="534">
        <v>7.1207494999999996</v>
      </c>
      <c r="E29" s="496"/>
      <c r="F29" s="496"/>
      <c r="G29" s="504"/>
      <c r="H29" s="504"/>
      <c r="I29" s="532"/>
      <c r="J29" s="497"/>
      <c r="K29" s="534"/>
      <c r="L29" s="534"/>
      <c r="M29" s="508"/>
      <c r="N29" s="509"/>
      <c r="O29" s="506">
        <f t="shared" si="4"/>
        <v>14.917442599999999</v>
      </c>
    </row>
    <row r="30" spans="1:15" s="500" customFormat="1" ht="29.25" customHeight="1">
      <c r="A30" s="538" t="s">
        <v>366</v>
      </c>
      <c r="B30" s="647" t="s">
        <v>367</v>
      </c>
      <c r="C30" s="507">
        <v>5.2503222000000003</v>
      </c>
      <c r="D30" s="534">
        <v>3.1536426</v>
      </c>
      <c r="E30" s="496"/>
      <c r="F30" s="496"/>
      <c r="G30" s="504"/>
      <c r="H30" s="504"/>
      <c r="I30" s="532"/>
      <c r="J30" s="497"/>
      <c r="K30" s="534"/>
      <c r="L30" s="534"/>
      <c r="M30" s="508"/>
      <c r="N30" s="509"/>
      <c r="O30" s="506">
        <f t="shared" si="4"/>
        <v>8.4039648000000007</v>
      </c>
    </row>
    <row r="31" spans="1:15" s="500" customFormat="1" ht="29.25" customHeight="1">
      <c r="A31" s="538" t="s">
        <v>368</v>
      </c>
      <c r="B31" s="647" t="s">
        <v>369</v>
      </c>
      <c r="C31" s="507">
        <v>10.2812848</v>
      </c>
      <c r="D31" s="534">
        <v>5.3601801</v>
      </c>
      <c r="E31" s="496"/>
      <c r="F31" s="496"/>
      <c r="G31" s="504"/>
      <c r="H31" s="504"/>
      <c r="I31" s="532"/>
      <c r="J31" s="497"/>
      <c r="K31" s="534"/>
      <c r="L31" s="534"/>
      <c r="M31" s="508"/>
      <c r="N31" s="509"/>
      <c r="O31" s="506">
        <f t="shared" si="4"/>
        <v>15.641464899999999</v>
      </c>
    </row>
    <row r="32" spans="1:15" s="500" customFormat="1" ht="29.25" customHeight="1">
      <c r="A32" s="538" t="s">
        <v>370</v>
      </c>
      <c r="B32" s="647" t="s">
        <v>371</v>
      </c>
      <c r="C32" s="507">
        <v>3.7915512000000002</v>
      </c>
      <c r="D32" s="534">
        <v>2.7904043999999999</v>
      </c>
      <c r="E32" s="496"/>
      <c r="F32" s="496"/>
      <c r="G32" s="504"/>
      <c r="H32" s="504"/>
      <c r="I32" s="532"/>
      <c r="J32" s="497"/>
      <c r="K32" s="534"/>
      <c r="L32" s="534"/>
      <c r="M32" s="508"/>
      <c r="N32" s="509"/>
      <c r="O32" s="506">
        <f t="shared" si="4"/>
        <v>6.5819556000000006</v>
      </c>
    </row>
    <row r="33" spans="1:15" s="500" customFormat="1" ht="29.25" customHeight="1">
      <c r="A33" s="538" t="s">
        <v>372</v>
      </c>
      <c r="B33" s="647" t="s">
        <v>373</v>
      </c>
      <c r="C33" s="507">
        <v>26.3553435</v>
      </c>
      <c r="D33" s="534">
        <v>24.686250699999999</v>
      </c>
      <c r="E33" s="496"/>
      <c r="F33" s="496"/>
      <c r="G33" s="504"/>
      <c r="H33" s="504"/>
      <c r="I33" s="532"/>
      <c r="J33" s="497"/>
      <c r="K33" s="534"/>
      <c r="L33" s="508"/>
      <c r="M33" s="508"/>
      <c r="N33" s="509"/>
      <c r="O33" s="506">
        <f t="shared" si="4"/>
        <v>51.041594199999999</v>
      </c>
    </row>
    <row r="34" spans="1:15" s="500" customFormat="1" ht="29.25" customHeight="1">
      <c r="A34" s="538" t="s">
        <v>374</v>
      </c>
      <c r="B34" s="647" t="s">
        <v>587</v>
      </c>
      <c r="C34" s="539">
        <v>15.826366199999999</v>
      </c>
      <c r="D34" s="534">
        <v>11.427918099999999</v>
      </c>
      <c r="E34" s="496"/>
      <c r="F34" s="496"/>
      <c r="G34" s="504"/>
      <c r="H34" s="504"/>
      <c r="I34" s="532"/>
      <c r="J34" s="497"/>
      <c r="K34" s="534"/>
      <c r="L34" s="508"/>
      <c r="M34" s="508"/>
      <c r="N34" s="509"/>
      <c r="O34" s="506">
        <f t="shared" si="4"/>
        <v>27.254284299999998</v>
      </c>
    </row>
    <row r="35" spans="1:15" s="500" customFormat="1" ht="29.25" customHeight="1">
      <c r="A35" s="538" t="s">
        <v>375</v>
      </c>
      <c r="B35" s="647" t="s">
        <v>376</v>
      </c>
      <c r="C35" s="539">
        <v>28.650175999999998</v>
      </c>
      <c r="D35" s="534">
        <v>18.507078499999999</v>
      </c>
      <c r="E35" s="496"/>
      <c r="F35" s="496"/>
      <c r="G35" s="504"/>
      <c r="H35" s="504"/>
      <c r="I35" s="532"/>
      <c r="J35" s="497"/>
      <c r="K35" s="534"/>
      <c r="L35" s="508"/>
      <c r="M35" s="508"/>
      <c r="N35" s="509"/>
      <c r="O35" s="506">
        <f t="shared" si="4"/>
        <v>47.157254499999993</v>
      </c>
    </row>
    <row r="36" spans="1:15" s="500" customFormat="1" ht="29.25" customHeight="1">
      <c r="A36" s="538" t="s">
        <v>377</v>
      </c>
      <c r="B36" s="647" t="s">
        <v>588</v>
      </c>
      <c r="C36" s="539">
        <v>20.577870000000001</v>
      </c>
      <c r="D36" s="534">
        <v>11.587859999999999</v>
      </c>
      <c r="E36" s="496"/>
      <c r="F36" s="496"/>
      <c r="G36" s="504"/>
      <c r="H36" s="504"/>
      <c r="I36" s="532"/>
      <c r="J36" s="497"/>
      <c r="K36" s="534"/>
      <c r="L36" s="508"/>
      <c r="M36" s="508"/>
      <c r="N36" s="509"/>
      <c r="O36" s="506">
        <f t="shared" si="4"/>
        <v>32.165729999999996</v>
      </c>
    </row>
    <row r="37" spans="1:15" s="500" customFormat="1" ht="29.25" customHeight="1">
      <c r="A37" s="538" t="s">
        <v>378</v>
      </c>
      <c r="B37" s="647" t="s">
        <v>589</v>
      </c>
      <c r="C37" s="539">
        <v>20.166854899999997</v>
      </c>
      <c r="D37" s="534">
        <v>13.6809069</v>
      </c>
      <c r="E37" s="496"/>
      <c r="F37" s="496"/>
      <c r="G37" s="504"/>
      <c r="H37" s="504"/>
      <c r="I37" s="532"/>
      <c r="J37" s="497"/>
      <c r="K37" s="534"/>
      <c r="L37" s="508"/>
      <c r="M37" s="508"/>
      <c r="N37" s="509"/>
      <c r="O37" s="506">
        <f t="shared" si="4"/>
        <v>33.847761800000001</v>
      </c>
    </row>
    <row r="38" spans="1:15" s="500" customFormat="1" ht="29.25" customHeight="1">
      <c r="A38" s="538" t="s">
        <v>379</v>
      </c>
      <c r="B38" s="647" t="s">
        <v>590</v>
      </c>
      <c r="C38" s="539">
        <v>6.6220556999999998</v>
      </c>
      <c r="D38" s="534">
        <v>4.2371889999999999</v>
      </c>
      <c r="E38" s="496"/>
      <c r="F38" s="496"/>
      <c r="G38" s="504"/>
      <c r="H38" s="504"/>
      <c r="I38" s="532"/>
      <c r="J38" s="497"/>
      <c r="K38" s="534"/>
      <c r="L38" s="508"/>
      <c r="M38" s="508"/>
      <c r="N38" s="509"/>
      <c r="O38" s="506">
        <f t="shared" si="4"/>
        <v>10.8592447</v>
      </c>
    </row>
    <row r="39" spans="1:15" s="500" customFormat="1" ht="29.25" customHeight="1">
      <c r="A39" s="538" t="s">
        <v>380</v>
      </c>
      <c r="B39" s="647" t="s">
        <v>481</v>
      </c>
      <c r="C39" s="539">
        <v>0.1055488</v>
      </c>
      <c r="D39" s="534">
        <v>0.21785599999999999</v>
      </c>
      <c r="E39" s="496"/>
      <c r="F39" s="496"/>
      <c r="G39" s="504"/>
      <c r="H39" s="504"/>
      <c r="I39" s="532"/>
      <c r="J39" s="497"/>
      <c r="K39" s="534"/>
      <c r="L39" s="508"/>
      <c r="M39" s="508"/>
      <c r="N39" s="509"/>
      <c r="O39" s="506">
        <f t="shared" si="4"/>
        <v>0.32340479999999999</v>
      </c>
    </row>
    <row r="40" spans="1:15" s="500" customFormat="1" ht="29.25" customHeight="1">
      <c r="A40" s="538" t="s">
        <v>381</v>
      </c>
      <c r="B40" s="733" t="s">
        <v>591</v>
      </c>
      <c r="C40" s="539">
        <v>0.2050708</v>
      </c>
      <c r="D40" s="534">
        <v>0.18845039999999999</v>
      </c>
      <c r="E40" s="496"/>
      <c r="F40" s="496"/>
      <c r="G40" s="504"/>
      <c r="H40" s="504"/>
      <c r="I40" s="508"/>
      <c r="J40" s="497"/>
      <c r="K40" s="534"/>
      <c r="L40" s="508"/>
      <c r="M40" s="508"/>
      <c r="N40" s="509"/>
      <c r="O40" s="506">
        <f t="shared" si="4"/>
        <v>0.39352120000000002</v>
      </c>
    </row>
    <row r="41" spans="1:15" s="500" customFormat="1" ht="29.25" customHeight="1">
      <c r="A41" s="538" t="s">
        <v>753</v>
      </c>
      <c r="B41" s="733" t="s">
        <v>748</v>
      </c>
      <c r="C41" s="781">
        <v>6.4030050000000003</v>
      </c>
      <c r="D41" s="534">
        <v>4.0557825000000003</v>
      </c>
      <c r="E41" s="504"/>
      <c r="F41" s="504"/>
      <c r="G41" s="504"/>
      <c r="H41" s="504"/>
      <c r="I41" s="508"/>
      <c r="J41" s="508"/>
      <c r="K41" s="534"/>
      <c r="L41" s="508"/>
      <c r="M41" s="508"/>
      <c r="N41" s="782"/>
      <c r="O41" s="768"/>
    </row>
    <row r="42" spans="1:15" s="500" customFormat="1" ht="29.25" customHeight="1" thickBot="1">
      <c r="A42" s="538" t="s">
        <v>766</v>
      </c>
      <c r="B42" s="733" t="s">
        <v>767</v>
      </c>
      <c r="C42" s="766"/>
      <c r="D42" s="735">
        <v>6.8705999999999996</v>
      </c>
      <c r="E42" s="516"/>
      <c r="F42" s="516"/>
      <c r="G42" s="516"/>
      <c r="H42" s="516"/>
      <c r="I42" s="517"/>
      <c r="J42" s="517"/>
      <c r="K42" s="735"/>
      <c r="L42" s="517"/>
      <c r="M42" s="517"/>
      <c r="N42" s="767"/>
      <c r="O42" s="768"/>
    </row>
    <row r="43" spans="1:15" s="500" customFormat="1" ht="29.25" customHeight="1" thickBot="1">
      <c r="A43" s="482" t="s">
        <v>382</v>
      </c>
      <c r="B43" s="489" t="s">
        <v>383</v>
      </c>
      <c r="C43" s="527">
        <f>SUM(C44:C127)</f>
        <v>61.060939300000015</v>
      </c>
      <c r="D43" s="491">
        <f>SUM(D44:D127)</f>
        <v>43.206031299999999</v>
      </c>
      <c r="E43" s="491">
        <f t="shared" ref="E43:N43" si="8">SUM(E44:E127)</f>
        <v>0</v>
      </c>
      <c r="F43" s="491">
        <f t="shared" si="8"/>
        <v>0</v>
      </c>
      <c r="G43" s="491">
        <f t="shared" si="8"/>
        <v>0</v>
      </c>
      <c r="H43" s="491">
        <f t="shared" si="8"/>
        <v>0</v>
      </c>
      <c r="I43" s="491">
        <f t="shared" si="8"/>
        <v>0</v>
      </c>
      <c r="J43" s="491">
        <f t="shared" si="8"/>
        <v>0</v>
      </c>
      <c r="K43" s="491">
        <f t="shared" si="8"/>
        <v>0</v>
      </c>
      <c r="L43" s="491">
        <f t="shared" si="8"/>
        <v>0</v>
      </c>
      <c r="M43" s="491">
        <f t="shared" si="8"/>
        <v>0</v>
      </c>
      <c r="N43" s="491">
        <f t="shared" si="8"/>
        <v>0</v>
      </c>
      <c r="O43" s="492">
        <f t="shared" si="4"/>
        <v>104.26697060000001</v>
      </c>
    </row>
    <row r="44" spans="1:15" s="500" customFormat="1" ht="29.25" customHeight="1">
      <c r="A44" s="739" t="s">
        <v>384</v>
      </c>
      <c r="B44" s="646" t="s">
        <v>592</v>
      </c>
      <c r="C44" s="706">
        <v>1.1669558999999998</v>
      </c>
      <c r="D44" s="675">
        <v>0.88828649999999998</v>
      </c>
      <c r="E44" s="676"/>
      <c r="F44" s="676"/>
      <c r="G44" s="676"/>
      <c r="H44" s="676"/>
      <c r="I44" s="677"/>
      <c r="J44" s="677"/>
      <c r="K44" s="678"/>
      <c r="L44" s="677"/>
      <c r="M44" s="657"/>
      <c r="N44" s="707"/>
      <c r="O44" s="673">
        <f t="shared" si="4"/>
        <v>2.0552424</v>
      </c>
    </row>
    <row r="45" spans="1:15" s="500" customFormat="1" ht="29.25" customHeight="1">
      <c r="A45" s="599" t="s">
        <v>385</v>
      </c>
      <c r="B45" s="647" t="s">
        <v>593</v>
      </c>
      <c r="C45" s="708">
        <v>1.6795225</v>
      </c>
      <c r="D45" s="680">
        <v>1.2362281000000002</v>
      </c>
      <c r="E45" s="681"/>
      <c r="F45" s="681"/>
      <c r="G45" s="682"/>
      <c r="H45" s="682"/>
      <c r="I45" s="683"/>
      <c r="J45" s="684"/>
      <c r="K45" s="680"/>
      <c r="L45" s="683"/>
      <c r="M45" s="660"/>
      <c r="N45" s="709"/>
      <c r="O45" s="673">
        <f t="shared" si="4"/>
        <v>2.9157506</v>
      </c>
    </row>
    <row r="46" spans="1:15" s="500" customFormat="1" ht="29.25" customHeight="1">
      <c r="A46" s="599" t="s">
        <v>386</v>
      </c>
      <c r="B46" s="647" t="s">
        <v>594</v>
      </c>
      <c r="C46" s="710">
        <v>3.2428219999999999</v>
      </c>
      <c r="D46" s="680">
        <v>2.1559967000000002</v>
      </c>
      <c r="E46" s="681"/>
      <c r="F46" s="681"/>
      <c r="G46" s="686"/>
      <c r="H46" s="682"/>
      <c r="I46" s="687"/>
      <c r="J46" s="684"/>
      <c r="K46" s="680"/>
      <c r="L46" s="687"/>
      <c r="M46" s="663"/>
      <c r="N46" s="709"/>
      <c r="O46" s="673">
        <f t="shared" si="4"/>
        <v>5.3988186999999996</v>
      </c>
    </row>
    <row r="47" spans="1:15" s="500" customFormat="1" ht="29.25" customHeight="1">
      <c r="A47" s="599" t="s">
        <v>387</v>
      </c>
      <c r="B47" s="647" t="s">
        <v>388</v>
      </c>
      <c r="C47" s="710">
        <v>0.51726669999999997</v>
      </c>
      <c r="D47" s="680">
        <v>0.43118020000000001</v>
      </c>
      <c r="E47" s="681"/>
      <c r="F47" s="681"/>
      <c r="G47" s="688"/>
      <c r="H47" s="682"/>
      <c r="I47" s="688"/>
      <c r="J47" s="684"/>
      <c r="K47" s="680"/>
      <c r="L47" s="687"/>
      <c r="M47" s="663"/>
      <c r="N47" s="709"/>
      <c r="O47" s="673">
        <f t="shared" si="4"/>
        <v>0.94844689999999998</v>
      </c>
    </row>
    <row r="48" spans="1:15" s="500" customFormat="1" ht="29.25" customHeight="1">
      <c r="A48" s="599" t="s">
        <v>389</v>
      </c>
      <c r="B48" s="647" t="s">
        <v>595</v>
      </c>
      <c r="C48" s="711">
        <v>0</v>
      </c>
      <c r="D48" s="689">
        <v>0</v>
      </c>
      <c r="E48" s="681"/>
      <c r="F48" s="681"/>
      <c r="G48" s="690"/>
      <c r="H48" s="682"/>
      <c r="I48" s="690"/>
      <c r="J48" s="684"/>
      <c r="K48" s="680"/>
      <c r="L48" s="683"/>
      <c r="M48" s="660"/>
      <c r="N48" s="709"/>
      <c r="O48" s="673">
        <f t="shared" si="4"/>
        <v>0</v>
      </c>
    </row>
    <row r="49" spans="1:15" s="500" customFormat="1" ht="29.25" customHeight="1">
      <c r="A49" s="599" t="s">
        <v>390</v>
      </c>
      <c r="B49" s="647" t="s">
        <v>596</v>
      </c>
      <c r="C49" s="711">
        <v>0.80037969999999992</v>
      </c>
      <c r="D49" s="712">
        <v>0.56990499999999999</v>
      </c>
      <c r="E49" s="681"/>
      <c r="F49" s="681"/>
      <c r="G49" s="690"/>
      <c r="H49" s="682"/>
      <c r="I49" s="690"/>
      <c r="J49" s="684"/>
      <c r="K49" s="680"/>
      <c r="L49" s="683"/>
      <c r="M49" s="660"/>
      <c r="N49" s="709"/>
      <c r="O49" s="673">
        <f t="shared" si="4"/>
        <v>1.3702847</v>
      </c>
    </row>
    <row r="50" spans="1:15" s="500" customFormat="1" ht="29.25" customHeight="1">
      <c r="A50" s="599" t="s">
        <v>391</v>
      </c>
      <c r="B50" s="647" t="s">
        <v>597</v>
      </c>
      <c r="C50" s="711">
        <v>1.2253703999999999</v>
      </c>
      <c r="D50" s="680">
        <v>1.4751481000000002</v>
      </c>
      <c r="E50" s="681"/>
      <c r="F50" s="681"/>
      <c r="G50" s="690"/>
      <c r="H50" s="682"/>
      <c r="I50" s="690"/>
      <c r="J50" s="684"/>
      <c r="K50" s="680"/>
      <c r="L50" s="683"/>
      <c r="M50" s="660"/>
      <c r="N50" s="709"/>
      <c r="O50" s="673">
        <f t="shared" si="4"/>
        <v>2.7005185000000003</v>
      </c>
    </row>
    <row r="51" spans="1:15" s="500" customFormat="1" ht="29.25" customHeight="1">
      <c r="A51" s="599" t="s">
        <v>392</v>
      </c>
      <c r="B51" s="647" t="s">
        <v>598</v>
      </c>
      <c r="C51" s="710">
        <v>0.2010865</v>
      </c>
      <c r="D51" s="680">
        <v>0.18307950000000001</v>
      </c>
      <c r="E51" s="681"/>
      <c r="F51" s="681"/>
      <c r="G51" s="686"/>
      <c r="H51" s="682"/>
      <c r="I51" s="687"/>
      <c r="J51" s="684"/>
      <c r="K51" s="680"/>
      <c r="L51" s="683"/>
      <c r="M51" s="660"/>
      <c r="N51" s="709"/>
      <c r="O51" s="673">
        <f t="shared" si="4"/>
        <v>0.38416600000000001</v>
      </c>
    </row>
    <row r="52" spans="1:15" s="487" customFormat="1" ht="29.25" customHeight="1">
      <c r="A52" s="599" t="s">
        <v>393</v>
      </c>
      <c r="B52" s="647" t="s">
        <v>599</v>
      </c>
      <c r="C52" s="710">
        <v>1.3525524</v>
      </c>
      <c r="D52" s="680">
        <v>0.58981399999999995</v>
      </c>
      <c r="E52" s="681"/>
      <c r="F52" s="681"/>
      <c r="G52" s="682"/>
      <c r="H52" s="682"/>
      <c r="I52" s="687"/>
      <c r="J52" s="684"/>
      <c r="K52" s="680"/>
      <c r="L52" s="682"/>
      <c r="M52" s="660"/>
      <c r="N52" s="713"/>
      <c r="O52" s="673">
        <f t="shared" si="4"/>
        <v>1.9423664</v>
      </c>
    </row>
    <row r="53" spans="1:15" s="487" customFormat="1" ht="29.25" customHeight="1">
      <c r="A53" s="599" t="s">
        <v>394</v>
      </c>
      <c r="B53" s="647" t="s">
        <v>600</v>
      </c>
      <c r="C53" s="710">
        <v>1.0084154000000001</v>
      </c>
      <c r="D53" s="680">
        <v>0.92459749999999996</v>
      </c>
      <c r="E53" s="681"/>
      <c r="F53" s="681"/>
      <c r="G53" s="686"/>
      <c r="H53" s="682"/>
      <c r="I53" s="687"/>
      <c r="J53" s="684"/>
      <c r="K53" s="680"/>
      <c r="L53" s="686"/>
      <c r="M53" s="663"/>
      <c r="N53" s="714"/>
      <c r="O53" s="673">
        <f t="shared" si="4"/>
        <v>1.9330129</v>
      </c>
    </row>
    <row r="54" spans="1:15" s="487" customFormat="1" ht="29.25" customHeight="1">
      <c r="A54" s="599" t="s">
        <v>395</v>
      </c>
      <c r="B54" s="647" t="s">
        <v>601</v>
      </c>
      <c r="C54" s="710">
        <v>0.45611390000000002</v>
      </c>
      <c r="D54" s="680">
        <v>0.27811940000000002</v>
      </c>
      <c r="E54" s="681"/>
      <c r="F54" s="681"/>
      <c r="G54" s="692"/>
      <c r="H54" s="682"/>
      <c r="I54" s="692"/>
      <c r="J54" s="684"/>
      <c r="K54" s="680"/>
      <c r="L54" s="692"/>
      <c r="M54" s="667"/>
      <c r="N54" s="715"/>
      <c r="O54" s="673">
        <f t="shared" si="4"/>
        <v>0.73423330000000009</v>
      </c>
    </row>
    <row r="55" spans="1:15" s="487" customFormat="1" ht="29.25" customHeight="1">
      <c r="A55" s="599" t="s">
        <v>396</v>
      </c>
      <c r="B55" s="647" t="s">
        <v>602</v>
      </c>
      <c r="C55" s="710">
        <v>0.24026790000000001</v>
      </c>
      <c r="D55" s="680">
        <v>0.17602699999999999</v>
      </c>
      <c r="E55" s="681"/>
      <c r="F55" s="693"/>
      <c r="G55" s="688"/>
      <c r="H55" s="682"/>
      <c r="I55" s="688"/>
      <c r="J55" s="684"/>
      <c r="K55" s="680"/>
      <c r="L55" s="688"/>
      <c r="M55" s="664"/>
      <c r="N55" s="716"/>
      <c r="O55" s="673">
        <f t="shared" si="4"/>
        <v>0.41629490000000002</v>
      </c>
    </row>
    <row r="56" spans="1:15" s="487" customFormat="1" ht="29.25" customHeight="1">
      <c r="A56" s="599" t="s">
        <v>397</v>
      </c>
      <c r="B56" s="647" t="s">
        <v>603</v>
      </c>
      <c r="C56" s="710">
        <v>0</v>
      </c>
      <c r="D56" s="688">
        <v>0</v>
      </c>
      <c r="E56" s="681"/>
      <c r="F56" s="693"/>
      <c r="G56" s="688"/>
      <c r="H56" s="682"/>
      <c r="I56" s="688"/>
      <c r="J56" s="684"/>
      <c r="K56" s="680"/>
      <c r="L56" s="688"/>
      <c r="M56" s="664"/>
      <c r="N56" s="716"/>
      <c r="O56" s="673">
        <f t="shared" si="4"/>
        <v>0</v>
      </c>
    </row>
    <row r="57" spans="1:15" s="487" customFormat="1" ht="29.25" customHeight="1">
      <c r="A57" s="599" t="s">
        <v>398</v>
      </c>
      <c r="B57" s="647" t="s">
        <v>604</v>
      </c>
      <c r="C57" s="711">
        <v>0</v>
      </c>
      <c r="D57" s="717">
        <v>0</v>
      </c>
      <c r="E57" s="681"/>
      <c r="F57" s="681"/>
      <c r="G57" s="681"/>
      <c r="H57" s="682"/>
      <c r="I57" s="684"/>
      <c r="J57" s="684"/>
      <c r="K57" s="680"/>
      <c r="L57" s="684"/>
      <c r="M57" s="661"/>
      <c r="N57" s="718"/>
      <c r="O57" s="673">
        <f t="shared" si="4"/>
        <v>0</v>
      </c>
    </row>
    <row r="58" spans="1:15" s="487" customFormat="1" ht="29.25" customHeight="1">
      <c r="A58" s="599" t="s">
        <v>399</v>
      </c>
      <c r="B58" s="647" t="s">
        <v>605</v>
      </c>
      <c r="C58" s="710">
        <v>0.37137109999999995</v>
      </c>
      <c r="D58" s="680">
        <v>0.25991170000000002</v>
      </c>
      <c r="E58" s="681"/>
      <c r="F58" s="681"/>
      <c r="G58" s="681"/>
      <c r="H58" s="682"/>
      <c r="I58" s="684"/>
      <c r="J58" s="684"/>
      <c r="K58" s="680"/>
      <c r="L58" s="684"/>
      <c r="M58" s="661"/>
      <c r="N58" s="709"/>
      <c r="O58" s="673">
        <f t="shared" si="4"/>
        <v>0.63128279999999992</v>
      </c>
    </row>
    <row r="59" spans="1:15" s="487" customFormat="1" ht="29.25" customHeight="1">
      <c r="A59" s="599" t="s">
        <v>400</v>
      </c>
      <c r="B59" s="647" t="s">
        <v>606</v>
      </c>
      <c r="C59" s="710">
        <v>0</v>
      </c>
      <c r="D59" s="680">
        <v>0</v>
      </c>
      <c r="E59" s="681"/>
      <c r="F59" s="681"/>
      <c r="G59" s="681"/>
      <c r="H59" s="681"/>
      <c r="I59" s="684"/>
      <c r="J59" s="684"/>
      <c r="K59" s="680"/>
      <c r="L59" s="684"/>
      <c r="M59" s="661"/>
      <c r="N59" s="709"/>
      <c r="O59" s="673">
        <f t="shared" si="4"/>
        <v>0</v>
      </c>
    </row>
    <row r="60" spans="1:15" s="487" customFormat="1" ht="29.25" customHeight="1">
      <c r="A60" s="599" t="s">
        <v>401</v>
      </c>
      <c r="B60" s="647" t="s">
        <v>607</v>
      </c>
      <c r="C60" s="710">
        <v>0.13542789999999999</v>
      </c>
      <c r="D60" s="680">
        <v>0.12304789999999999</v>
      </c>
      <c r="E60" s="681"/>
      <c r="F60" s="681"/>
      <c r="G60" s="681"/>
      <c r="H60" s="682"/>
      <c r="I60" s="684"/>
      <c r="J60" s="684"/>
      <c r="K60" s="680"/>
      <c r="L60" s="684"/>
      <c r="M60" s="661"/>
      <c r="N60" s="709"/>
      <c r="O60" s="673">
        <f t="shared" si="4"/>
        <v>0.25847579999999998</v>
      </c>
    </row>
    <row r="61" spans="1:15" s="487" customFormat="1" ht="29.25" customHeight="1">
      <c r="A61" s="599" t="s">
        <v>402</v>
      </c>
      <c r="B61" s="647" t="s">
        <v>608</v>
      </c>
      <c r="C61" s="710">
        <v>0.83221240000000007</v>
      </c>
      <c r="D61" s="680">
        <v>0.56894020000000001</v>
      </c>
      <c r="E61" s="681"/>
      <c r="F61" s="681"/>
      <c r="G61" s="681"/>
      <c r="H61" s="682"/>
      <c r="I61" s="684"/>
      <c r="J61" s="684"/>
      <c r="K61" s="680"/>
      <c r="L61" s="684"/>
      <c r="M61" s="661"/>
      <c r="N61" s="709"/>
      <c r="O61" s="673">
        <f t="shared" si="4"/>
        <v>1.4011526000000001</v>
      </c>
    </row>
    <row r="62" spans="1:15" s="487" customFormat="1" ht="29.25" customHeight="1">
      <c r="A62" s="599" t="s">
        <v>403</v>
      </c>
      <c r="B62" s="647" t="s">
        <v>609</v>
      </c>
      <c r="C62" s="710">
        <v>1.1127451000000002</v>
      </c>
      <c r="D62" s="680">
        <v>1.0335957</v>
      </c>
      <c r="E62" s="681"/>
      <c r="F62" s="681"/>
      <c r="G62" s="681"/>
      <c r="H62" s="682"/>
      <c r="I62" s="684"/>
      <c r="J62" s="684"/>
      <c r="K62" s="680"/>
      <c r="L62" s="684"/>
      <c r="M62" s="661"/>
      <c r="N62" s="709"/>
      <c r="O62" s="673">
        <f t="shared" si="4"/>
        <v>2.1463407999999999</v>
      </c>
    </row>
    <row r="63" spans="1:15" s="487" customFormat="1" ht="29.25" customHeight="1">
      <c r="A63" s="599" t="s">
        <v>404</v>
      </c>
      <c r="B63" s="647" t="s">
        <v>610</v>
      </c>
      <c r="C63" s="710">
        <v>0.41638370000000002</v>
      </c>
      <c r="D63" s="680">
        <v>0.20966560000000001</v>
      </c>
      <c r="E63" s="681"/>
      <c r="F63" s="681"/>
      <c r="G63" s="681"/>
      <c r="H63" s="682"/>
      <c r="I63" s="684"/>
      <c r="J63" s="684"/>
      <c r="K63" s="680"/>
      <c r="L63" s="684"/>
      <c r="M63" s="661"/>
      <c r="N63" s="709"/>
      <c r="O63" s="673">
        <f t="shared" si="4"/>
        <v>0.62604930000000003</v>
      </c>
    </row>
    <row r="64" spans="1:15" s="487" customFormat="1" ht="29.25" customHeight="1">
      <c r="A64" s="599" t="s">
        <v>405</v>
      </c>
      <c r="B64" s="647" t="s">
        <v>611</v>
      </c>
      <c r="C64" s="710">
        <v>0.18241960000000002</v>
      </c>
      <c r="D64" s="680">
        <v>8.2906600000000011E-2</v>
      </c>
      <c r="E64" s="681"/>
      <c r="F64" s="681"/>
      <c r="G64" s="681"/>
      <c r="H64" s="682"/>
      <c r="I64" s="684"/>
      <c r="J64" s="684"/>
      <c r="K64" s="680"/>
      <c r="L64" s="684"/>
      <c r="M64" s="661"/>
      <c r="N64" s="709"/>
      <c r="O64" s="673">
        <f t="shared" si="4"/>
        <v>0.26532620000000001</v>
      </c>
    </row>
    <row r="65" spans="1:15" s="487" customFormat="1" ht="29.25" customHeight="1">
      <c r="A65" s="599" t="s">
        <v>406</v>
      </c>
      <c r="B65" s="647" t="s">
        <v>409</v>
      </c>
      <c r="C65" s="710">
        <v>0.6827027</v>
      </c>
      <c r="D65" s="680">
        <v>0.24504429999999999</v>
      </c>
      <c r="E65" s="681"/>
      <c r="F65" s="681"/>
      <c r="G65" s="681"/>
      <c r="H65" s="682"/>
      <c r="I65" s="684"/>
      <c r="J65" s="684"/>
      <c r="K65" s="680"/>
      <c r="L65" s="684"/>
      <c r="M65" s="661"/>
      <c r="N65" s="709"/>
      <c r="O65" s="673">
        <f t="shared" si="4"/>
        <v>0.92774699999999999</v>
      </c>
    </row>
    <row r="66" spans="1:15" s="487" customFormat="1" ht="29.25" customHeight="1">
      <c r="A66" s="599" t="s">
        <v>407</v>
      </c>
      <c r="B66" s="647" t="s">
        <v>612</v>
      </c>
      <c r="C66" s="710">
        <v>9.2674899999999991E-2</v>
      </c>
      <c r="D66" s="680">
        <v>0</v>
      </c>
      <c r="E66" s="681"/>
      <c r="F66" s="681"/>
      <c r="G66" s="681"/>
      <c r="H66" s="682"/>
      <c r="I66" s="684"/>
      <c r="J66" s="684"/>
      <c r="K66" s="680"/>
      <c r="L66" s="684"/>
      <c r="M66" s="661"/>
      <c r="N66" s="709"/>
      <c r="O66" s="673">
        <f t="shared" si="4"/>
        <v>9.2674899999999991E-2</v>
      </c>
    </row>
    <row r="67" spans="1:15" s="487" customFormat="1" ht="29.25" customHeight="1">
      <c r="A67" s="599" t="s">
        <v>408</v>
      </c>
      <c r="B67" s="647" t="s">
        <v>613</v>
      </c>
      <c r="C67" s="710">
        <v>0.4844309</v>
      </c>
      <c r="D67" s="680">
        <v>0.25450829999999997</v>
      </c>
      <c r="E67" s="681"/>
      <c r="F67" s="681"/>
      <c r="G67" s="681"/>
      <c r="H67" s="682"/>
      <c r="I67" s="684"/>
      <c r="J67" s="684"/>
      <c r="K67" s="680"/>
      <c r="L67" s="684"/>
      <c r="M67" s="661"/>
      <c r="N67" s="709"/>
      <c r="O67" s="673">
        <f t="shared" si="4"/>
        <v>0.73893919999999991</v>
      </c>
    </row>
    <row r="68" spans="1:15" s="487" customFormat="1" ht="29.25" customHeight="1">
      <c r="A68" s="599" t="s">
        <v>410</v>
      </c>
      <c r="B68" s="647" t="s">
        <v>614</v>
      </c>
      <c r="C68" s="710">
        <v>0.19879959999999999</v>
      </c>
      <c r="D68" s="680">
        <v>8.2267699999999999E-2</v>
      </c>
      <c r="E68" s="681"/>
      <c r="F68" s="681"/>
      <c r="G68" s="682"/>
      <c r="H68" s="682"/>
      <c r="I68" s="683"/>
      <c r="J68" s="684"/>
      <c r="K68" s="680"/>
      <c r="L68" s="683"/>
      <c r="M68" s="660"/>
      <c r="N68" s="709"/>
      <c r="O68" s="673">
        <f t="shared" si="4"/>
        <v>0.28106730000000002</v>
      </c>
    </row>
    <row r="69" spans="1:15" s="487" customFormat="1" ht="29.25" customHeight="1">
      <c r="A69" s="599" t="s">
        <v>411</v>
      </c>
      <c r="B69" s="647" t="s">
        <v>615</v>
      </c>
      <c r="C69" s="711">
        <v>0.30320950000000002</v>
      </c>
      <c r="D69" s="680">
        <v>2.0622400000000003E-2</v>
      </c>
      <c r="E69" s="681"/>
      <c r="F69" s="681"/>
      <c r="G69" s="682"/>
      <c r="H69" s="682"/>
      <c r="I69" s="683"/>
      <c r="J69" s="684"/>
      <c r="K69" s="680"/>
      <c r="L69" s="683"/>
      <c r="M69" s="660"/>
      <c r="N69" s="709"/>
      <c r="O69" s="673">
        <f t="shared" si="4"/>
        <v>0.32383190000000001</v>
      </c>
    </row>
    <row r="70" spans="1:15" s="487" customFormat="1" ht="29.25" customHeight="1">
      <c r="A70" s="599" t="s">
        <v>412</v>
      </c>
      <c r="B70" s="647" t="s">
        <v>616</v>
      </c>
      <c r="C70" s="711">
        <v>0</v>
      </c>
      <c r="D70" s="680">
        <v>0</v>
      </c>
      <c r="E70" s="681"/>
      <c r="F70" s="681"/>
      <c r="G70" s="682"/>
      <c r="H70" s="682"/>
      <c r="I70" s="683"/>
      <c r="J70" s="684"/>
      <c r="K70" s="680"/>
      <c r="L70" s="683"/>
      <c r="M70" s="660"/>
      <c r="N70" s="709"/>
      <c r="O70" s="673">
        <f t="shared" si="4"/>
        <v>0</v>
      </c>
    </row>
    <row r="71" spans="1:15" s="487" customFormat="1" ht="29.25" customHeight="1">
      <c r="A71" s="599" t="s">
        <v>413</v>
      </c>
      <c r="B71" s="647" t="s">
        <v>617</v>
      </c>
      <c r="C71" s="710">
        <v>0.70066080000000008</v>
      </c>
      <c r="D71" s="680">
        <v>0.51857819999999999</v>
      </c>
      <c r="E71" s="681"/>
      <c r="F71" s="681"/>
      <c r="G71" s="682"/>
      <c r="H71" s="682"/>
      <c r="I71" s="683"/>
      <c r="J71" s="684"/>
      <c r="K71" s="680"/>
      <c r="L71" s="683"/>
      <c r="M71" s="660"/>
      <c r="N71" s="709"/>
      <c r="O71" s="673">
        <f t="shared" si="4"/>
        <v>1.219239</v>
      </c>
    </row>
    <row r="72" spans="1:15" s="487" customFormat="1" ht="29.25" customHeight="1">
      <c r="A72" s="599" t="s">
        <v>414</v>
      </c>
      <c r="B72" s="647" t="s">
        <v>618</v>
      </c>
      <c r="C72" s="711">
        <v>0</v>
      </c>
      <c r="D72" s="680">
        <v>0</v>
      </c>
      <c r="E72" s="681"/>
      <c r="F72" s="681"/>
      <c r="G72" s="682"/>
      <c r="H72" s="682"/>
      <c r="I72" s="683"/>
      <c r="J72" s="684"/>
      <c r="K72" s="680"/>
      <c r="L72" s="683"/>
      <c r="M72" s="660"/>
      <c r="N72" s="709"/>
      <c r="O72" s="673">
        <f t="shared" si="4"/>
        <v>0</v>
      </c>
    </row>
    <row r="73" spans="1:15" s="487" customFormat="1" ht="29.25" customHeight="1">
      <c r="A73" s="599" t="s">
        <v>415</v>
      </c>
      <c r="B73" s="647" t="s">
        <v>619</v>
      </c>
      <c r="C73" s="710"/>
      <c r="D73" s="680"/>
      <c r="E73" s="681"/>
      <c r="F73" s="681"/>
      <c r="G73" s="682"/>
      <c r="H73" s="682"/>
      <c r="I73" s="683"/>
      <c r="J73" s="684"/>
      <c r="K73" s="680"/>
      <c r="L73" s="683"/>
      <c r="M73" s="660"/>
      <c r="N73" s="709"/>
      <c r="O73" s="673">
        <f t="shared" si="4"/>
        <v>0</v>
      </c>
    </row>
    <row r="74" spans="1:15" s="487" customFormat="1" ht="29.25" customHeight="1">
      <c r="A74" s="599" t="s">
        <v>416</v>
      </c>
      <c r="B74" s="647" t="s">
        <v>620</v>
      </c>
      <c r="C74" s="710">
        <v>1.0532968</v>
      </c>
      <c r="D74" s="680">
        <v>0.71997</v>
      </c>
      <c r="E74" s="681"/>
      <c r="F74" s="681"/>
      <c r="G74" s="682"/>
      <c r="H74" s="682"/>
      <c r="I74" s="683"/>
      <c r="J74" s="684"/>
      <c r="K74" s="680"/>
      <c r="L74" s="683"/>
      <c r="M74" s="660"/>
      <c r="N74" s="709"/>
      <c r="O74" s="673">
        <f t="shared" si="4"/>
        <v>1.7732668</v>
      </c>
    </row>
    <row r="75" spans="1:15" s="487" customFormat="1" ht="29.25" customHeight="1">
      <c r="A75" s="599" t="s">
        <v>417</v>
      </c>
      <c r="B75" s="647" t="s">
        <v>621</v>
      </c>
      <c r="C75" s="710">
        <v>1.2515229999999999</v>
      </c>
      <c r="D75" s="680">
        <v>0</v>
      </c>
      <c r="E75" s="681"/>
      <c r="F75" s="681"/>
      <c r="G75" s="682"/>
      <c r="H75" s="682"/>
      <c r="I75" s="683"/>
      <c r="J75" s="684"/>
      <c r="K75" s="680"/>
      <c r="L75" s="683"/>
      <c r="M75" s="660"/>
      <c r="N75" s="709"/>
      <c r="O75" s="673">
        <f t="shared" si="4"/>
        <v>1.2515229999999999</v>
      </c>
    </row>
    <row r="76" spans="1:15" s="487" customFormat="1" ht="29.25" customHeight="1">
      <c r="A76" s="599" t="s">
        <v>418</v>
      </c>
      <c r="B76" s="647" t="s">
        <v>622</v>
      </c>
      <c r="C76" s="710">
        <v>1.095513</v>
      </c>
      <c r="D76" s="680">
        <v>0.82541140000000002</v>
      </c>
      <c r="E76" s="681"/>
      <c r="F76" s="681"/>
      <c r="G76" s="682"/>
      <c r="H76" s="682"/>
      <c r="I76" s="683"/>
      <c r="J76" s="684"/>
      <c r="K76" s="680"/>
      <c r="L76" s="683"/>
      <c r="M76" s="660"/>
      <c r="N76" s="709"/>
      <c r="O76" s="673">
        <f t="shared" si="4"/>
        <v>1.9209244000000001</v>
      </c>
    </row>
    <row r="77" spans="1:15" s="487" customFormat="1" ht="29.25" customHeight="1">
      <c r="A77" s="599" t="s">
        <v>419</v>
      </c>
      <c r="B77" s="647" t="s">
        <v>623</v>
      </c>
      <c r="C77" s="710">
        <v>0.78016180000000002</v>
      </c>
      <c r="D77" s="680">
        <v>0.56750149999999999</v>
      </c>
      <c r="E77" s="681"/>
      <c r="F77" s="681"/>
      <c r="G77" s="682"/>
      <c r="H77" s="682"/>
      <c r="I77" s="683"/>
      <c r="J77" s="684"/>
      <c r="K77" s="680"/>
      <c r="L77" s="683"/>
      <c r="M77" s="660"/>
      <c r="N77" s="709"/>
      <c r="O77" s="673">
        <f t="shared" si="4"/>
        <v>1.3476633</v>
      </c>
    </row>
    <row r="78" spans="1:15" s="487" customFormat="1" ht="29.25" customHeight="1">
      <c r="A78" s="599" t="s">
        <v>420</v>
      </c>
      <c r="B78" s="647" t="s">
        <v>624</v>
      </c>
      <c r="C78" s="710">
        <v>1.315828</v>
      </c>
      <c r="D78" s="680">
        <v>0.65458550000000004</v>
      </c>
      <c r="E78" s="681"/>
      <c r="F78" s="681"/>
      <c r="G78" s="682"/>
      <c r="H78" s="682"/>
      <c r="I78" s="683"/>
      <c r="J78" s="684"/>
      <c r="K78" s="680"/>
      <c r="L78" s="683"/>
      <c r="M78" s="660"/>
      <c r="N78" s="709"/>
      <c r="O78" s="673">
        <f t="shared" ref="O78:O142" si="9">SUM(C78:N78)</f>
        <v>1.9704135</v>
      </c>
    </row>
    <row r="79" spans="1:15" s="487" customFormat="1" ht="29.25" customHeight="1">
      <c r="A79" s="599" t="s">
        <v>421</v>
      </c>
      <c r="B79" s="647" t="s">
        <v>625</v>
      </c>
      <c r="C79" s="710">
        <v>3.292764</v>
      </c>
      <c r="D79" s="680">
        <v>2.6547900000000002</v>
      </c>
      <c r="E79" s="681"/>
      <c r="F79" s="681"/>
      <c r="G79" s="682"/>
      <c r="H79" s="682"/>
      <c r="I79" s="683"/>
      <c r="J79" s="684"/>
      <c r="K79" s="680"/>
      <c r="L79" s="683"/>
      <c r="M79" s="660"/>
      <c r="N79" s="709"/>
      <c r="O79" s="673">
        <f t="shared" si="9"/>
        <v>5.9475540000000002</v>
      </c>
    </row>
    <row r="80" spans="1:15" s="487" customFormat="1" ht="29.25" customHeight="1">
      <c r="A80" s="599" t="s">
        <v>422</v>
      </c>
      <c r="B80" s="647" t="s">
        <v>626</v>
      </c>
      <c r="C80" s="710">
        <v>2.0967153000000001</v>
      </c>
      <c r="D80" s="680">
        <v>1.4291745</v>
      </c>
      <c r="E80" s="681"/>
      <c r="F80" s="695"/>
      <c r="G80" s="682"/>
      <c r="H80" s="682"/>
      <c r="I80" s="683"/>
      <c r="J80" s="684"/>
      <c r="K80" s="680"/>
      <c r="L80" s="683"/>
      <c r="M80" s="660"/>
      <c r="N80" s="709"/>
      <c r="O80" s="673">
        <f t="shared" si="9"/>
        <v>3.5258897999999999</v>
      </c>
    </row>
    <row r="81" spans="1:15" s="487" customFormat="1" ht="29.25" customHeight="1">
      <c r="A81" s="599" t="s">
        <v>423</v>
      </c>
      <c r="B81" s="647" t="s">
        <v>627</v>
      </c>
      <c r="C81" s="711">
        <v>0.73782919999999996</v>
      </c>
      <c r="D81" s="680">
        <v>0.59347019999999995</v>
      </c>
      <c r="E81" s="681"/>
      <c r="F81" s="681"/>
      <c r="G81" s="682"/>
      <c r="H81" s="682"/>
      <c r="I81" s="683"/>
      <c r="J81" s="684"/>
      <c r="K81" s="680"/>
      <c r="L81" s="683"/>
      <c r="M81" s="660"/>
      <c r="N81" s="709"/>
      <c r="O81" s="673">
        <f t="shared" si="9"/>
        <v>1.3312993999999998</v>
      </c>
    </row>
    <row r="82" spans="1:15" s="487" customFormat="1" ht="29.25" customHeight="1">
      <c r="A82" s="599" t="s">
        <v>424</v>
      </c>
      <c r="B82" s="647" t="s">
        <v>628</v>
      </c>
      <c r="C82" s="710">
        <v>1.0063078000000001</v>
      </c>
      <c r="D82" s="680">
        <v>0.76248700000000003</v>
      </c>
      <c r="E82" s="681"/>
      <c r="F82" s="681"/>
      <c r="G82" s="682"/>
      <c r="H82" s="682"/>
      <c r="I82" s="683"/>
      <c r="J82" s="684"/>
      <c r="K82" s="680"/>
      <c r="L82" s="683"/>
      <c r="M82" s="660"/>
      <c r="N82" s="709"/>
      <c r="O82" s="673">
        <f t="shared" si="9"/>
        <v>1.7687948000000002</v>
      </c>
    </row>
    <row r="83" spans="1:15" s="487" customFormat="1" ht="29.25" customHeight="1">
      <c r="A83" s="599" t="s">
        <v>425</v>
      </c>
      <c r="B83" s="647" t="s">
        <v>629</v>
      </c>
      <c r="C83" s="710">
        <v>0.27075650000000001</v>
      </c>
      <c r="D83" s="680">
        <v>0</v>
      </c>
      <c r="E83" s="681"/>
      <c r="F83" s="681"/>
      <c r="G83" s="682"/>
      <c r="H83" s="682"/>
      <c r="I83" s="683"/>
      <c r="J83" s="684"/>
      <c r="K83" s="680"/>
      <c r="L83" s="683"/>
      <c r="M83" s="660"/>
      <c r="N83" s="709"/>
      <c r="O83" s="673">
        <f t="shared" si="9"/>
        <v>0.27075650000000001</v>
      </c>
    </row>
    <row r="84" spans="1:15" s="487" customFormat="1" ht="29.25" customHeight="1">
      <c r="A84" s="599" t="s">
        <v>426</v>
      </c>
      <c r="B84" s="647" t="s">
        <v>429</v>
      </c>
      <c r="C84" s="710">
        <v>2.3402050999999999</v>
      </c>
      <c r="D84" s="680">
        <v>2.0467377999999998</v>
      </c>
      <c r="E84" s="681"/>
      <c r="F84" s="695"/>
      <c r="G84" s="682"/>
      <c r="H84" s="682"/>
      <c r="I84" s="683"/>
      <c r="J84" s="684"/>
      <c r="K84" s="680"/>
      <c r="L84" s="683"/>
      <c r="M84" s="660"/>
      <c r="N84" s="709"/>
      <c r="O84" s="673">
        <f t="shared" si="9"/>
        <v>4.3869428999999993</v>
      </c>
    </row>
    <row r="85" spans="1:15" s="487" customFormat="1" ht="29.25" customHeight="1">
      <c r="A85" s="599" t="s">
        <v>427</v>
      </c>
      <c r="B85" s="647" t="s">
        <v>431</v>
      </c>
      <c r="C85" s="711">
        <v>0</v>
      </c>
      <c r="D85" s="680">
        <v>0</v>
      </c>
      <c r="E85" s="681"/>
      <c r="F85" s="681"/>
      <c r="G85" s="682"/>
      <c r="H85" s="682"/>
      <c r="I85" s="683"/>
      <c r="J85" s="684"/>
      <c r="K85" s="680"/>
      <c r="L85" s="683"/>
      <c r="M85" s="660"/>
      <c r="N85" s="709"/>
      <c r="O85" s="673">
        <f t="shared" si="9"/>
        <v>0</v>
      </c>
    </row>
    <row r="86" spans="1:15" s="487" customFormat="1" ht="29.25" customHeight="1">
      <c r="A86" s="599" t="s">
        <v>428</v>
      </c>
      <c r="B86" s="647" t="s">
        <v>433</v>
      </c>
      <c r="C86" s="711">
        <v>3.1579823999999999</v>
      </c>
      <c r="D86" s="680">
        <v>2.8079336000000001</v>
      </c>
      <c r="E86" s="681"/>
      <c r="F86" s="681"/>
      <c r="G86" s="682"/>
      <c r="H86" s="682"/>
      <c r="I86" s="683"/>
      <c r="J86" s="684"/>
      <c r="K86" s="680"/>
      <c r="L86" s="683"/>
      <c r="M86" s="660"/>
      <c r="N86" s="709"/>
      <c r="O86" s="673">
        <f t="shared" si="9"/>
        <v>5.965916</v>
      </c>
    </row>
    <row r="87" spans="1:15" s="487" customFormat="1" ht="29.25" customHeight="1">
      <c r="A87" s="599" t="s">
        <v>430</v>
      </c>
      <c r="B87" s="647" t="s">
        <v>435</v>
      </c>
      <c r="C87" s="711"/>
      <c r="D87" s="680"/>
      <c r="E87" s="681"/>
      <c r="F87" s="681"/>
      <c r="G87" s="682"/>
      <c r="H87" s="682"/>
      <c r="I87" s="683"/>
      <c r="J87" s="684"/>
      <c r="K87" s="680"/>
      <c r="L87" s="683"/>
      <c r="M87" s="660"/>
      <c r="N87" s="709"/>
      <c r="O87" s="673">
        <f t="shared" si="9"/>
        <v>0</v>
      </c>
    </row>
    <row r="88" spans="1:15" s="487" customFormat="1" ht="29.25" customHeight="1">
      <c r="A88" s="599" t="s">
        <v>432</v>
      </c>
      <c r="B88" s="647" t="s">
        <v>437</v>
      </c>
      <c r="C88" s="711">
        <v>0.93932290000000007</v>
      </c>
      <c r="D88" s="680">
        <v>0.47758470000000003</v>
      </c>
      <c r="E88" s="681"/>
      <c r="F88" s="681"/>
      <c r="G88" s="682"/>
      <c r="H88" s="682"/>
      <c r="I88" s="683"/>
      <c r="J88" s="684"/>
      <c r="K88" s="680"/>
      <c r="L88" s="683"/>
      <c r="M88" s="660"/>
      <c r="N88" s="709"/>
      <c r="O88" s="673">
        <f t="shared" si="9"/>
        <v>1.4169076</v>
      </c>
    </row>
    <row r="89" spans="1:15" s="487" customFormat="1" ht="29.25" customHeight="1">
      <c r="A89" s="599" t="s">
        <v>434</v>
      </c>
      <c r="B89" s="647" t="s">
        <v>439</v>
      </c>
      <c r="C89" s="711">
        <v>3.3794006000000003</v>
      </c>
      <c r="D89" s="680">
        <v>1.5099676000000002</v>
      </c>
      <c r="E89" s="681"/>
      <c r="F89" s="681"/>
      <c r="G89" s="682"/>
      <c r="H89" s="682"/>
      <c r="I89" s="683"/>
      <c r="J89" s="684"/>
      <c r="K89" s="680"/>
      <c r="L89" s="683"/>
      <c r="M89" s="660"/>
      <c r="N89" s="709"/>
      <c r="O89" s="673">
        <f t="shared" si="9"/>
        <v>4.8893682000000007</v>
      </c>
    </row>
    <row r="90" spans="1:15" s="487" customFormat="1" ht="29.25" customHeight="1">
      <c r="A90" s="599" t="s">
        <v>436</v>
      </c>
      <c r="B90" s="647" t="s">
        <v>630</v>
      </c>
      <c r="C90" s="711">
        <v>0.25004270000000001</v>
      </c>
      <c r="D90" s="680">
        <v>0.17663909999999999</v>
      </c>
      <c r="E90" s="681"/>
      <c r="F90" s="681"/>
      <c r="G90" s="686"/>
      <c r="H90" s="682"/>
      <c r="I90" s="683"/>
      <c r="J90" s="684"/>
      <c r="K90" s="680"/>
      <c r="L90" s="683"/>
      <c r="M90" s="660"/>
      <c r="N90" s="709"/>
      <c r="O90" s="673">
        <f t="shared" si="9"/>
        <v>0.4266818</v>
      </c>
    </row>
    <row r="91" spans="1:15" s="487" customFormat="1" ht="29.25" customHeight="1">
      <c r="A91" s="599" t="s">
        <v>438</v>
      </c>
      <c r="B91" s="647" t="s">
        <v>631</v>
      </c>
      <c r="C91" s="711">
        <v>0.16331850000000001</v>
      </c>
      <c r="D91" s="680">
        <v>9.6895499999999996E-2</v>
      </c>
      <c r="E91" s="681"/>
      <c r="F91" s="681"/>
      <c r="G91" s="686"/>
      <c r="H91" s="682"/>
      <c r="I91" s="683"/>
      <c r="J91" s="684"/>
      <c r="K91" s="680"/>
      <c r="L91" s="683"/>
      <c r="M91" s="660"/>
      <c r="N91" s="709"/>
      <c r="O91" s="673">
        <f t="shared" si="9"/>
        <v>0.260214</v>
      </c>
    </row>
    <row r="92" spans="1:15" s="487" customFormat="1" ht="29.25" customHeight="1">
      <c r="A92" s="599" t="s">
        <v>440</v>
      </c>
      <c r="B92" s="647" t="s">
        <v>632</v>
      </c>
      <c r="C92" s="711">
        <v>1.0049475999999999</v>
      </c>
      <c r="D92" s="680">
        <v>0.74373919999999993</v>
      </c>
      <c r="E92" s="681"/>
      <c r="F92" s="681"/>
      <c r="G92" s="686"/>
      <c r="H92" s="682"/>
      <c r="I92" s="683"/>
      <c r="J92" s="684"/>
      <c r="K92" s="680"/>
      <c r="L92" s="683"/>
      <c r="M92" s="660"/>
      <c r="N92" s="709"/>
      <c r="O92" s="673">
        <f t="shared" si="9"/>
        <v>1.7486867999999998</v>
      </c>
    </row>
    <row r="93" spans="1:15" s="487" customFormat="1" ht="29.25" customHeight="1">
      <c r="A93" s="599" t="s">
        <v>441</v>
      </c>
      <c r="B93" s="647" t="s">
        <v>633</v>
      </c>
      <c r="C93" s="711">
        <v>1.0508518</v>
      </c>
      <c r="D93" s="680">
        <v>1.1496883999999998</v>
      </c>
      <c r="E93" s="681"/>
      <c r="F93" s="681"/>
      <c r="G93" s="686"/>
      <c r="H93" s="682"/>
      <c r="I93" s="683"/>
      <c r="J93" s="684"/>
      <c r="K93" s="680"/>
      <c r="L93" s="683"/>
      <c r="M93" s="660"/>
      <c r="N93" s="709"/>
      <c r="O93" s="673">
        <f t="shared" si="9"/>
        <v>2.2005401999999998</v>
      </c>
    </row>
    <row r="94" spans="1:15" s="487" customFormat="1" ht="29.25" customHeight="1">
      <c r="A94" s="599" t="s">
        <v>442</v>
      </c>
      <c r="B94" s="647" t="s">
        <v>634</v>
      </c>
      <c r="C94" s="711">
        <v>0.49597559999999996</v>
      </c>
      <c r="D94" s="680">
        <v>0.18494229999999998</v>
      </c>
      <c r="E94" s="681"/>
      <c r="F94" s="681"/>
      <c r="G94" s="686"/>
      <c r="H94" s="682"/>
      <c r="I94" s="683"/>
      <c r="J94" s="684"/>
      <c r="K94" s="680"/>
      <c r="L94" s="683"/>
      <c r="M94" s="660"/>
      <c r="N94" s="709"/>
      <c r="O94" s="673">
        <f t="shared" si="9"/>
        <v>0.68091789999999996</v>
      </c>
    </row>
    <row r="95" spans="1:15" s="487" customFormat="1" ht="29.25" customHeight="1">
      <c r="A95" s="599" t="s">
        <v>443</v>
      </c>
      <c r="B95" s="649" t="s">
        <v>635</v>
      </c>
      <c r="C95" s="711">
        <v>0.1614099</v>
      </c>
      <c r="D95" s="680">
        <v>5.4814099999999998E-2</v>
      </c>
      <c r="E95" s="681"/>
      <c r="F95" s="681"/>
      <c r="G95" s="686"/>
      <c r="H95" s="682"/>
      <c r="I95" s="683"/>
      <c r="J95" s="684"/>
      <c r="K95" s="680"/>
      <c r="L95" s="683"/>
      <c r="M95" s="660"/>
      <c r="N95" s="709"/>
      <c r="O95" s="673">
        <f t="shared" si="9"/>
        <v>0.216224</v>
      </c>
    </row>
    <row r="96" spans="1:15" s="487" customFormat="1" ht="29.25" customHeight="1">
      <c r="A96" s="599" t="s">
        <v>444</v>
      </c>
      <c r="B96" s="647" t="s">
        <v>636</v>
      </c>
      <c r="C96" s="711">
        <v>1.0518668999999998</v>
      </c>
      <c r="D96" s="680">
        <v>0.79468430000000001</v>
      </c>
      <c r="E96" s="681"/>
      <c r="F96" s="681"/>
      <c r="G96" s="686"/>
      <c r="H96" s="682"/>
      <c r="I96" s="683"/>
      <c r="J96" s="684"/>
      <c r="K96" s="680"/>
      <c r="L96" s="683"/>
      <c r="M96" s="660"/>
      <c r="N96" s="709"/>
      <c r="O96" s="673">
        <f t="shared" si="9"/>
        <v>1.8465511999999999</v>
      </c>
    </row>
    <row r="97" spans="1:15" s="487" customFormat="1" ht="29.25" customHeight="1">
      <c r="A97" s="599" t="s">
        <v>445</v>
      </c>
      <c r="B97" s="647" t="s">
        <v>637</v>
      </c>
      <c r="C97" s="711">
        <v>0.13115370000000001</v>
      </c>
      <c r="D97" s="680">
        <v>0.10240039999999999</v>
      </c>
      <c r="E97" s="681"/>
      <c r="F97" s="681"/>
      <c r="G97" s="686"/>
      <c r="H97" s="680"/>
      <c r="I97" s="683"/>
      <c r="J97" s="684"/>
      <c r="K97" s="680"/>
      <c r="L97" s="683"/>
      <c r="M97" s="660"/>
      <c r="N97" s="709"/>
      <c r="O97" s="673">
        <f t="shared" si="9"/>
        <v>0.23355409999999999</v>
      </c>
    </row>
    <row r="98" spans="1:15" s="487" customFormat="1" ht="29.25" customHeight="1">
      <c r="A98" s="599" t="s">
        <v>446</v>
      </c>
      <c r="B98" s="647" t="s">
        <v>638</v>
      </c>
      <c r="C98" s="711">
        <v>0.51733309999999999</v>
      </c>
      <c r="D98" s="680">
        <v>0.33382859999999998</v>
      </c>
      <c r="E98" s="681"/>
      <c r="F98" s="681"/>
      <c r="G98" s="686"/>
      <c r="H98" s="680"/>
      <c r="I98" s="683"/>
      <c r="J98" s="684"/>
      <c r="K98" s="680"/>
      <c r="L98" s="683"/>
      <c r="M98" s="660"/>
      <c r="N98" s="709"/>
      <c r="O98" s="673">
        <f t="shared" si="9"/>
        <v>0.85116170000000002</v>
      </c>
    </row>
    <row r="99" spans="1:15" s="487" customFormat="1" ht="29.25" customHeight="1">
      <c r="A99" s="599" t="s">
        <v>447</v>
      </c>
      <c r="B99" s="647" t="s">
        <v>639</v>
      </c>
      <c r="C99" s="711">
        <v>0.37968469999999999</v>
      </c>
      <c r="D99" s="680">
        <v>0.2231581</v>
      </c>
      <c r="E99" s="681"/>
      <c r="F99" s="681"/>
      <c r="G99" s="686"/>
      <c r="H99" s="680"/>
      <c r="I99" s="683"/>
      <c r="J99" s="684"/>
      <c r="K99" s="695"/>
      <c r="L99" s="683"/>
      <c r="M99" s="660"/>
      <c r="N99" s="709"/>
      <c r="O99" s="673">
        <f t="shared" si="9"/>
        <v>0.60284280000000001</v>
      </c>
    </row>
    <row r="100" spans="1:15" s="487" customFormat="1" ht="29.25" customHeight="1">
      <c r="A100" s="599" t="s">
        <v>448</v>
      </c>
      <c r="B100" s="647" t="s">
        <v>640</v>
      </c>
      <c r="C100" s="711">
        <v>1.5365945000000001</v>
      </c>
      <c r="D100" s="680">
        <v>0.79709140000000001</v>
      </c>
      <c r="E100" s="681"/>
      <c r="F100" s="681"/>
      <c r="G100" s="686"/>
      <c r="H100" s="680"/>
      <c r="I100" s="683"/>
      <c r="J100" s="684"/>
      <c r="K100" s="680"/>
      <c r="L100" s="683"/>
      <c r="M100" s="660"/>
      <c r="N100" s="709"/>
      <c r="O100" s="673">
        <f t="shared" si="9"/>
        <v>2.3336858999999999</v>
      </c>
    </row>
    <row r="101" spans="1:15" s="487" customFormat="1" ht="29.25" customHeight="1">
      <c r="A101" s="599" t="s">
        <v>449</v>
      </c>
      <c r="B101" s="647" t="s">
        <v>641</v>
      </c>
      <c r="C101" s="719">
        <v>1.4499841</v>
      </c>
      <c r="D101" s="680">
        <v>0.72787299999999999</v>
      </c>
      <c r="E101" s="681"/>
      <c r="F101" s="681"/>
      <c r="G101" s="696"/>
      <c r="H101" s="680"/>
      <c r="I101" s="683"/>
      <c r="J101" s="684"/>
      <c r="K101" s="680"/>
      <c r="L101" s="684"/>
      <c r="M101" s="661"/>
      <c r="N101" s="709"/>
      <c r="O101" s="673">
        <f t="shared" si="9"/>
        <v>2.1778570999999998</v>
      </c>
    </row>
    <row r="102" spans="1:15" s="487" customFormat="1" ht="29.25" customHeight="1">
      <c r="A102" s="599" t="s">
        <v>450</v>
      </c>
      <c r="B102" s="647" t="s">
        <v>452</v>
      </c>
      <c r="C102" s="719">
        <v>0.2530172</v>
      </c>
      <c r="D102" s="680">
        <v>0.124138</v>
      </c>
      <c r="E102" s="681"/>
      <c r="F102" s="681"/>
      <c r="G102" s="696"/>
      <c r="H102" s="680"/>
      <c r="I102" s="683"/>
      <c r="J102" s="684"/>
      <c r="K102" s="680"/>
      <c r="L102" s="684"/>
      <c r="M102" s="661"/>
      <c r="N102" s="709"/>
      <c r="O102" s="673">
        <f t="shared" si="9"/>
        <v>0.37715520000000002</v>
      </c>
    </row>
    <row r="103" spans="1:15" s="487" customFormat="1" ht="29.25" customHeight="1">
      <c r="A103" s="599" t="s">
        <v>451</v>
      </c>
      <c r="B103" s="647" t="s">
        <v>454</v>
      </c>
      <c r="C103" s="719">
        <v>6.1216E-2</v>
      </c>
      <c r="D103" s="680">
        <v>0.17846139999999999</v>
      </c>
      <c r="E103" s="681"/>
      <c r="F103" s="681"/>
      <c r="G103" s="696"/>
      <c r="H103" s="680"/>
      <c r="I103" s="683"/>
      <c r="J103" s="684"/>
      <c r="K103" s="680"/>
      <c r="L103" s="684"/>
      <c r="M103" s="661"/>
      <c r="N103" s="709"/>
      <c r="O103" s="673">
        <f t="shared" si="9"/>
        <v>0.23967739999999998</v>
      </c>
    </row>
    <row r="104" spans="1:15" s="487" customFormat="1" ht="29.25" customHeight="1">
      <c r="A104" s="599" t="s">
        <v>453</v>
      </c>
      <c r="B104" s="647" t="s">
        <v>456</v>
      </c>
      <c r="C104" s="711">
        <v>7.1588899999999997E-2</v>
      </c>
      <c r="D104" s="680">
        <v>0.22110939999999998</v>
      </c>
      <c r="E104" s="681"/>
      <c r="F104" s="681"/>
      <c r="G104" s="696"/>
      <c r="H104" s="680"/>
      <c r="I104" s="683"/>
      <c r="J104" s="684"/>
      <c r="K104" s="680"/>
      <c r="L104" s="683"/>
      <c r="M104" s="660"/>
      <c r="N104" s="709"/>
      <c r="O104" s="673">
        <f t="shared" si="9"/>
        <v>0.29269829999999997</v>
      </c>
    </row>
    <row r="105" spans="1:15" s="487" customFormat="1" ht="29.25" customHeight="1">
      <c r="A105" s="599" t="s">
        <v>455</v>
      </c>
      <c r="B105" s="647" t="s">
        <v>642</v>
      </c>
      <c r="C105" s="711">
        <v>0.2782772</v>
      </c>
      <c r="D105" s="680">
        <v>0.82712300000000005</v>
      </c>
      <c r="E105" s="681"/>
      <c r="F105" s="681"/>
      <c r="G105" s="696"/>
      <c r="H105" s="680"/>
      <c r="I105" s="683"/>
      <c r="J105" s="684"/>
      <c r="K105" s="680"/>
      <c r="L105" s="683"/>
      <c r="M105" s="660"/>
      <c r="N105" s="709"/>
      <c r="O105" s="673">
        <f t="shared" si="9"/>
        <v>1.1054002000000001</v>
      </c>
    </row>
    <row r="106" spans="1:15" s="487" customFormat="1" ht="29.25" customHeight="1">
      <c r="A106" s="599" t="s">
        <v>457</v>
      </c>
      <c r="B106" s="647" t="s">
        <v>458</v>
      </c>
      <c r="C106" s="720">
        <v>0.14814229999999998</v>
      </c>
      <c r="D106" s="680">
        <v>0.1230793</v>
      </c>
      <c r="E106" s="681"/>
      <c r="F106" s="681"/>
      <c r="G106" s="696"/>
      <c r="H106" s="680"/>
      <c r="I106" s="683"/>
      <c r="J106" s="684"/>
      <c r="K106" s="680"/>
      <c r="L106" s="698"/>
      <c r="M106" s="671"/>
      <c r="N106" s="709"/>
      <c r="O106" s="673">
        <f t="shared" si="9"/>
        <v>0.27122159999999995</v>
      </c>
    </row>
    <row r="107" spans="1:15" s="487" customFormat="1" ht="29.25" customHeight="1">
      <c r="A107" s="599" t="s">
        <v>459</v>
      </c>
      <c r="B107" s="647" t="s">
        <v>643</v>
      </c>
      <c r="C107" s="711">
        <v>0.53869199999999995</v>
      </c>
      <c r="D107" s="680">
        <v>0.39060070000000002</v>
      </c>
      <c r="E107" s="681"/>
      <c r="F107" s="681"/>
      <c r="G107" s="696"/>
      <c r="H107" s="680"/>
      <c r="I107" s="683"/>
      <c r="J107" s="684"/>
      <c r="K107" s="680"/>
      <c r="L107" s="683"/>
      <c r="M107" s="660"/>
      <c r="N107" s="709"/>
      <c r="O107" s="673">
        <f t="shared" si="9"/>
        <v>0.92929269999999997</v>
      </c>
    </row>
    <row r="108" spans="1:15" s="487" customFormat="1" ht="29.25" customHeight="1">
      <c r="A108" s="599" t="s">
        <v>460</v>
      </c>
      <c r="B108" s="647" t="s">
        <v>644</v>
      </c>
      <c r="C108" s="711">
        <v>1.0523023999999999</v>
      </c>
      <c r="D108" s="680">
        <v>0.73055990000000004</v>
      </c>
      <c r="E108" s="681"/>
      <c r="F108" s="681"/>
      <c r="G108" s="696"/>
      <c r="H108" s="680"/>
      <c r="I108" s="683"/>
      <c r="J108" s="684"/>
      <c r="K108" s="680"/>
      <c r="L108" s="683"/>
      <c r="M108" s="660"/>
      <c r="N108" s="709"/>
      <c r="O108" s="673">
        <f t="shared" si="9"/>
        <v>1.7828622999999999</v>
      </c>
    </row>
    <row r="109" spans="1:15" s="487" customFormat="1" ht="29.25" customHeight="1">
      <c r="A109" s="599" t="s">
        <v>461</v>
      </c>
      <c r="B109" s="647" t="s">
        <v>462</v>
      </c>
      <c r="C109" s="711">
        <v>1.0030546</v>
      </c>
      <c r="D109" s="699">
        <v>0.47542009999999996</v>
      </c>
      <c r="E109" s="681"/>
      <c r="F109" s="681"/>
      <c r="G109" s="696"/>
      <c r="H109" s="680"/>
      <c r="I109" s="683"/>
      <c r="J109" s="684"/>
      <c r="K109" s="680"/>
      <c r="L109" s="683"/>
      <c r="M109" s="660"/>
      <c r="N109" s="709"/>
      <c r="O109" s="673">
        <f t="shared" si="9"/>
        <v>1.4784747</v>
      </c>
    </row>
    <row r="110" spans="1:15" s="487" customFormat="1" ht="29.25" customHeight="1">
      <c r="A110" s="599" t="s">
        <v>463</v>
      </c>
      <c r="B110" s="647" t="s">
        <v>464</v>
      </c>
      <c r="C110" s="711">
        <v>0.2348739</v>
      </c>
      <c r="D110" s="700">
        <v>0.18796460000000001</v>
      </c>
      <c r="E110" s="681"/>
      <c r="F110" s="681"/>
      <c r="G110" s="696"/>
      <c r="H110" s="680"/>
      <c r="I110" s="683"/>
      <c r="J110" s="684"/>
      <c r="K110" s="680"/>
      <c r="L110" s="683"/>
      <c r="M110" s="660"/>
      <c r="N110" s="709"/>
      <c r="O110" s="673">
        <f t="shared" si="9"/>
        <v>0.42283850000000001</v>
      </c>
    </row>
    <row r="111" spans="1:15" s="487" customFormat="1" ht="29.25" customHeight="1">
      <c r="A111" s="599" t="s">
        <v>465</v>
      </c>
      <c r="B111" s="647" t="s">
        <v>645</v>
      </c>
      <c r="C111" s="711">
        <v>0.32240009999999997</v>
      </c>
      <c r="D111" s="699">
        <v>0.42674570000000001</v>
      </c>
      <c r="E111" s="681"/>
      <c r="F111" s="681"/>
      <c r="G111" s="696"/>
      <c r="H111" s="701"/>
      <c r="I111" s="683"/>
      <c r="J111" s="684"/>
      <c r="K111" s="680"/>
      <c r="L111" s="683"/>
      <c r="M111" s="660"/>
      <c r="N111" s="709"/>
      <c r="O111" s="673">
        <f t="shared" si="9"/>
        <v>0.74914579999999997</v>
      </c>
    </row>
    <row r="112" spans="1:15" s="487" customFormat="1" ht="29.25" customHeight="1">
      <c r="A112" s="599" t="s">
        <v>466</v>
      </c>
      <c r="B112" s="647" t="s">
        <v>646</v>
      </c>
      <c r="C112" s="711">
        <v>0.23076760000000002</v>
      </c>
      <c r="D112" s="699">
        <v>0.151084</v>
      </c>
      <c r="E112" s="681"/>
      <c r="F112" s="681"/>
      <c r="G112" s="696"/>
      <c r="H112" s="680"/>
      <c r="I112" s="683"/>
      <c r="J112" s="684"/>
      <c r="K112" s="680"/>
      <c r="L112" s="683"/>
      <c r="M112" s="660"/>
      <c r="N112" s="709"/>
      <c r="O112" s="673">
        <f t="shared" si="9"/>
        <v>0.38185160000000001</v>
      </c>
    </row>
    <row r="113" spans="1:15" s="487" customFormat="1" ht="29.25" customHeight="1">
      <c r="A113" s="599" t="s">
        <v>467</v>
      </c>
      <c r="B113" s="649" t="s">
        <v>647</v>
      </c>
      <c r="C113" s="711">
        <v>0.22503670000000001</v>
      </c>
      <c r="D113" s="700">
        <v>0.12708469999999999</v>
      </c>
      <c r="E113" s="681"/>
      <c r="F113" s="681"/>
      <c r="G113" s="696"/>
      <c r="H113" s="680"/>
      <c r="I113" s="683"/>
      <c r="J113" s="684"/>
      <c r="K113" s="680"/>
      <c r="L113" s="683"/>
      <c r="M113" s="660"/>
      <c r="N113" s="709"/>
      <c r="O113" s="673">
        <f t="shared" si="9"/>
        <v>0.35212140000000003</v>
      </c>
    </row>
    <row r="114" spans="1:15" s="487" customFormat="1" ht="29.25" customHeight="1">
      <c r="A114" s="599" t="s">
        <v>468</v>
      </c>
      <c r="B114" s="647" t="s">
        <v>648</v>
      </c>
      <c r="C114" s="711">
        <v>0.22521429999999998</v>
      </c>
      <c r="D114" s="699">
        <v>0.1556756</v>
      </c>
      <c r="E114" s="681"/>
      <c r="F114" s="681"/>
      <c r="G114" s="696"/>
      <c r="H114" s="680"/>
      <c r="I114" s="683"/>
      <c r="J114" s="684"/>
      <c r="K114" s="680"/>
      <c r="L114" s="683"/>
      <c r="M114" s="660"/>
      <c r="N114" s="709"/>
      <c r="O114" s="673">
        <f t="shared" si="9"/>
        <v>0.3808899</v>
      </c>
    </row>
    <row r="115" spans="1:15" s="487" customFormat="1" ht="29.25" customHeight="1">
      <c r="A115" s="599" t="s">
        <v>469</v>
      </c>
      <c r="B115" s="647" t="s">
        <v>649</v>
      </c>
      <c r="C115" s="711">
        <v>0.31588450000000001</v>
      </c>
      <c r="D115" s="699">
        <v>0.22705349999999999</v>
      </c>
      <c r="E115" s="681"/>
      <c r="F115" s="681"/>
      <c r="G115" s="696"/>
      <c r="H115" s="680"/>
      <c r="I115" s="683"/>
      <c r="J115" s="684"/>
      <c r="K115" s="680"/>
      <c r="L115" s="683"/>
      <c r="M115" s="660"/>
      <c r="N115" s="709"/>
      <c r="O115" s="673">
        <f t="shared" si="9"/>
        <v>0.54293800000000003</v>
      </c>
    </row>
    <row r="116" spans="1:15" s="487" customFormat="1" ht="29.25" customHeight="1">
      <c r="A116" s="599" t="s">
        <v>470</v>
      </c>
      <c r="B116" s="647" t="s">
        <v>650</v>
      </c>
      <c r="C116" s="711"/>
      <c r="D116" s="699"/>
      <c r="E116" s="681"/>
      <c r="F116" s="681"/>
      <c r="G116" s="696"/>
      <c r="H116" s="680"/>
      <c r="I116" s="683"/>
      <c r="J116" s="684"/>
      <c r="K116" s="680"/>
      <c r="L116" s="683"/>
      <c r="M116" s="660"/>
      <c r="N116" s="709"/>
      <c r="O116" s="673">
        <f t="shared" si="9"/>
        <v>0</v>
      </c>
    </row>
    <row r="117" spans="1:15" s="487" customFormat="1" ht="29.25" customHeight="1">
      <c r="A117" s="599" t="s">
        <v>471</v>
      </c>
      <c r="B117" s="647" t="s">
        <v>651</v>
      </c>
      <c r="C117" s="711">
        <v>0.16029350000000001</v>
      </c>
      <c r="D117" s="699">
        <v>0.11924169999999999</v>
      </c>
      <c r="E117" s="681"/>
      <c r="F117" s="681"/>
      <c r="G117" s="696"/>
      <c r="H117" s="680"/>
      <c r="I117" s="683"/>
      <c r="J117" s="684"/>
      <c r="K117" s="680"/>
      <c r="L117" s="686"/>
      <c r="M117" s="560"/>
      <c r="N117" s="709"/>
      <c r="O117" s="673">
        <f t="shared" si="9"/>
        <v>0.27953519999999998</v>
      </c>
    </row>
    <row r="118" spans="1:15" s="487" customFormat="1" ht="29.25" customHeight="1">
      <c r="A118" s="599" t="s">
        <v>472</v>
      </c>
      <c r="B118" s="647" t="s">
        <v>652</v>
      </c>
      <c r="C118" s="711">
        <v>0.38959479999999996</v>
      </c>
      <c r="D118" s="699">
        <v>0.2435301</v>
      </c>
      <c r="E118" s="681"/>
      <c r="F118" s="681"/>
      <c r="G118" s="696"/>
      <c r="H118" s="680"/>
      <c r="I118" s="683"/>
      <c r="J118" s="684"/>
      <c r="K118" s="680"/>
      <c r="L118" s="686"/>
      <c r="M118" s="560"/>
      <c r="N118" s="709"/>
      <c r="O118" s="673">
        <f t="shared" si="9"/>
        <v>0.63312489999999999</v>
      </c>
    </row>
    <row r="119" spans="1:15" s="487" customFormat="1" ht="29.25" customHeight="1">
      <c r="A119" s="599" t="s">
        <v>473</v>
      </c>
      <c r="B119" s="647" t="s">
        <v>653</v>
      </c>
      <c r="C119" s="711">
        <v>0.1926417</v>
      </c>
      <c r="D119" s="699">
        <v>0.1157647</v>
      </c>
      <c r="E119" s="681"/>
      <c r="F119" s="681"/>
      <c r="G119" s="696"/>
      <c r="H119" s="680"/>
      <c r="I119" s="683"/>
      <c r="J119" s="684"/>
      <c r="K119" s="680"/>
      <c r="L119" s="686"/>
      <c r="M119" s="560"/>
      <c r="N119" s="709"/>
      <c r="O119" s="673">
        <f t="shared" si="9"/>
        <v>0.30840639999999997</v>
      </c>
    </row>
    <row r="120" spans="1:15" s="487" customFormat="1" ht="29.25" customHeight="1">
      <c r="A120" s="599" t="s">
        <v>474</v>
      </c>
      <c r="B120" s="647" t="s">
        <v>654</v>
      </c>
      <c r="C120" s="711">
        <v>3.0826966000000002</v>
      </c>
      <c r="D120" s="699">
        <v>2.7131907000000002</v>
      </c>
      <c r="E120" s="681"/>
      <c r="F120" s="681"/>
      <c r="G120" s="696"/>
      <c r="H120" s="680"/>
      <c r="I120" s="683"/>
      <c r="J120" s="684"/>
      <c r="K120" s="680"/>
      <c r="L120" s="686"/>
      <c r="M120" s="560"/>
      <c r="N120" s="709"/>
      <c r="O120" s="673">
        <f t="shared" si="9"/>
        <v>5.7958873000000004</v>
      </c>
    </row>
    <row r="121" spans="1:15" s="487" customFormat="1" ht="29.25" customHeight="1">
      <c r="A121" s="599" t="s">
        <v>475</v>
      </c>
      <c r="B121" s="647" t="s">
        <v>655</v>
      </c>
      <c r="C121" s="711">
        <v>0.85804849999999999</v>
      </c>
      <c r="D121" s="699">
        <v>0.74182119999999996</v>
      </c>
      <c r="E121" s="682"/>
      <c r="F121" s="682"/>
      <c r="G121" s="682"/>
      <c r="H121" s="680"/>
      <c r="I121" s="683"/>
      <c r="J121" s="684"/>
      <c r="K121" s="680"/>
      <c r="L121" s="682"/>
      <c r="M121" s="659"/>
      <c r="N121" s="709"/>
      <c r="O121" s="673">
        <f t="shared" si="9"/>
        <v>1.5998697</v>
      </c>
    </row>
    <row r="122" spans="1:15" s="487" customFormat="1" ht="29.25" customHeight="1">
      <c r="A122" s="599" t="s">
        <v>476</v>
      </c>
      <c r="B122" s="647" t="s">
        <v>479</v>
      </c>
      <c r="C122" s="711">
        <v>0.72214180000000006</v>
      </c>
      <c r="D122" s="702">
        <v>0.60923369999999999</v>
      </c>
      <c r="E122" s="703"/>
      <c r="F122" s="703"/>
      <c r="G122" s="703"/>
      <c r="H122" s="680"/>
      <c r="I122" s="683"/>
      <c r="J122" s="684"/>
      <c r="K122" s="680"/>
      <c r="L122" s="682"/>
      <c r="M122" s="659"/>
      <c r="N122" s="709"/>
      <c r="O122" s="673">
        <f t="shared" si="9"/>
        <v>1.3313755</v>
      </c>
    </row>
    <row r="123" spans="1:15" s="487" customFormat="1" ht="29.25" customHeight="1">
      <c r="A123" s="599" t="s">
        <v>477</v>
      </c>
      <c r="B123" s="647" t="s">
        <v>480</v>
      </c>
      <c r="C123" s="711">
        <v>0.18130499999999999</v>
      </c>
      <c r="D123" s="699">
        <v>0.1382332</v>
      </c>
      <c r="E123" s="682"/>
      <c r="F123" s="682"/>
      <c r="G123" s="682"/>
      <c r="H123" s="704"/>
      <c r="I123" s="705"/>
      <c r="J123" s="684"/>
      <c r="K123" s="680"/>
      <c r="L123" s="682"/>
      <c r="M123" s="659"/>
      <c r="N123" s="765"/>
      <c r="O123" s="673">
        <f t="shared" si="9"/>
        <v>0.31953819999999999</v>
      </c>
    </row>
    <row r="124" spans="1:15" s="487" customFormat="1" ht="29.25" customHeight="1">
      <c r="A124" s="599" t="s">
        <v>478</v>
      </c>
      <c r="B124" s="733" t="s">
        <v>656</v>
      </c>
      <c r="C124" s="711">
        <v>7.55546E-2</v>
      </c>
      <c r="D124" s="700">
        <v>4.5929499999999998E-2</v>
      </c>
      <c r="E124" s="681"/>
      <c r="F124" s="681"/>
      <c r="G124" s="696"/>
      <c r="H124" s="680"/>
      <c r="I124" s="683"/>
      <c r="J124" s="684"/>
      <c r="K124" s="680"/>
      <c r="L124" s="683"/>
      <c r="M124" s="660"/>
      <c r="N124" s="709"/>
      <c r="O124" s="673">
        <f t="shared" si="9"/>
        <v>0.1214841</v>
      </c>
    </row>
    <row r="125" spans="1:15" s="487" customFormat="1" ht="29.25" customHeight="1">
      <c r="A125" s="599" t="s">
        <v>723</v>
      </c>
      <c r="B125" s="733" t="s">
        <v>734</v>
      </c>
      <c r="C125" s="711">
        <v>0.41327440000000004</v>
      </c>
      <c r="D125" s="680">
        <v>0.36000740000000003</v>
      </c>
      <c r="E125" s="682"/>
      <c r="F125" s="682"/>
      <c r="G125" s="682"/>
      <c r="H125" s="680"/>
      <c r="I125" s="683"/>
      <c r="J125" s="683"/>
      <c r="K125" s="680"/>
      <c r="L125" s="683"/>
      <c r="M125" s="660"/>
      <c r="N125" s="709"/>
      <c r="O125" s="673">
        <f t="shared" si="9"/>
        <v>0.77328180000000013</v>
      </c>
    </row>
    <row r="126" spans="1:15" s="487" customFormat="1" ht="29.25" customHeight="1">
      <c r="A126" s="591" t="s">
        <v>724</v>
      </c>
      <c r="B126" s="776" t="s">
        <v>758</v>
      </c>
      <c r="C126" s="720">
        <v>1.3277078</v>
      </c>
      <c r="D126" s="722">
        <v>0.64131139999999998</v>
      </c>
      <c r="E126" s="703"/>
      <c r="F126" s="703"/>
      <c r="G126" s="703"/>
      <c r="H126" s="722"/>
      <c r="I126" s="698"/>
      <c r="J126" s="698"/>
      <c r="K126" s="722"/>
      <c r="L126" s="722"/>
      <c r="M126" s="671"/>
      <c r="N126" s="723"/>
      <c r="O126" s="673">
        <f t="shared" si="9"/>
        <v>1.9690192</v>
      </c>
    </row>
    <row r="127" spans="1:15" s="487" customFormat="1" ht="29.25" customHeight="1" thickBot="1">
      <c r="A127" s="591" t="s">
        <v>725</v>
      </c>
      <c r="B127" s="776" t="s">
        <v>761</v>
      </c>
      <c r="C127" s="697">
        <v>0.38265190000000004</v>
      </c>
      <c r="D127" s="777">
        <v>0.38882899999999998</v>
      </c>
      <c r="E127" s="703"/>
      <c r="F127" s="703"/>
      <c r="G127" s="697"/>
      <c r="H127" s="722"/>
      <c r="I127" s="698"/>
      <c r="J127" s="698"/>
      <c r="K127" s="722"/>
      <c r="L127" s="722"/>
      <c r="M127" s="698"/>
      <c r="N127" s="723"/>
      <c r="O127" s="673">
        <f t="shared" si="9"/>
        <v>0.77148090000000002</v>
      </c>
    </row>
    <row r="128" spans="1:15" s="487" customFormat="1" ht="29.25" customHeight="1" thickBot="1">
      <c r="A128" s="549">
        <v>2</v>
      </c>
      <c r="B128" s="489" t="s">
        <v>482</v>
      </c>
      <c r="C128" s="550">
        <v>22.37656680000007</v>
      </c>
      <c r="D128" s="551">
        <v>25.670551400000573</v>
      </c>
      <c r="E128" s="552"/>
      <c r="F128" s="552"/>
      <c r="G128" s="550"/>
      <c r="H128" s="552"/>
      <c r="I128" s="552"/>
      <c r="J128" s="552"/>
      <c r="K128" s="552"/>
      <c r="L128" s="552"/>
      <c r="M128" s="552"/>
      <c r="N128" s="553"/>
      <c r="O128" s="492">
        <f t="shared" si="9"/>
        <v>48.047118200000639</v>
      </c>
    </row>
    <row r="129" spans="1:18" s="487" customFormat="1" ht="29.25" customHeight="1" thickBot="1">
      <c r="A129" s="549">
        <v>3</v>
      </c>
      <c r="B129" s="489" t="s">
        <v>483</v>
      </c>
      <c r="C129" s="527">
        <f>C130+C132+C133+C134</f>
        <v>334.54851269999966</v>
      </c>
      <c r="D129" s="491">
        <f>D130+D132+D133+D134</f>
        <v>388.08154259999998</v>
      </c>
      <c r="E129" s="491">
        <f t="shared" ref="E129:N129" si="10">E130+E132+E133+E134</f>
        <v>0</v>
      </c>
      <c r="F129" s="491">
        <f t="shared" si="10"/>
        <v>0</v>
      </c>
      <c r="G129" s="491">
        <f t="shared" si="10"/>
        <v>0</v>
      </c>
      <c r="H129" s="491">
        <f t="shared" si="10"/>
        <v>0</v>
      </c>
      <c r="I129" s="491">
        <f t="shared" si="10"/>
        <v>0</v>
      </c>
      <c r="J129" s="491">
        <f t="shared" si="10"/>
        <v>0</v>
      </c>
      <c r="K129" s="491">
        <f t="shared" si="10"/>
        <v>0</v>
      </c>
      <c r="L129" s="491">
        <f t="shared" si="10"/>
        <v>0</v>
      </c>
      <c r="M129" s="491">
        <f t="shared" si="10"/>
        <v>0</v>
      </c>
      <c r="N129" s="491">
        <f t="shared" si="10"/>
        <v>0</v>
      </c>
      <c r="O129" s="492">
        <f t="shared" si="9"/>
        <v>722.63005529999964</v>
      </c>
    </row>
    <row r="130" spans="1:18" s="500" customFormat="1" ht="29.25" customHeight="1">
      <c r="A130" s="533"/>
      <c r="B130" s="554" t="s">
        <v>484</v>
      </c>
      <c r="C130" s="555">
        <v>189.69504399999968</v>
      </c>
      <c r="D130" s="547">
        <v>209.48175599999999</v>
      </c>
      <c r="E130" s="496"/>
      <c r="F130" s="504"/>
      <c r="G130" s="547"/>
      <c r="H130" s="496"/>
      <c r="I130" s="547"/>
      <c r="J130" s="497"/>
      <c r="K130" s="556"/>
      <c r="L130" s="497"/>
      <c r="M130" s="497"/>
      <c r="N130" s="498"/>
      <c r="O130" s="506">
        <f t="shared" si="9"/>
        <v>399.17679999999967</v>
      </c>
    </row>
    <row r="131" spans="1:18" s="500" customFormat="1" ht="29.25" customHeight="1">
      <c r="A131" s="538"/>
      <c r="B131" s="557" t="s">
        <v>485</v>
      </c>
      <c r="C131" s="558">
        <v>188.9745647</v>
      </c>
      <c r="D131" s="534">
        <v>208.86723939999999</v>
      </c>
      <c r="E131" s="547"/>
      <c r="F131" s="547"/>
      <c r="G131" s="547"/>
      <c r="H131" s="547"/>
      <c r="I131" s="547"/>
      <c r="J131" s="547"/>
      <c r="K131" s="547"/>
      <c r="L131" s="547"/>
      <c r="M131" s="547"/>
      <c r="N131" s="559"/>
      <c r="O131" s="506">
        <f t="shared" si="9"/>
        <v>397.84180409999999</v>
      </c>
    </row>
    <row r="132" spans="1:18" s="500" customFormat="1" ht="29.25" customHeight="1">
      <c r="A132" s="538"/>
      <c r="B132" s="557" t="s">
        <v>486</v>
      </c>
      <c r="C132" s="560"/>
      <c r="D132" s="561"/>
      <c r="E132" s="534"/>
      <c r="F132" s="534"/>
      <c r="G132" s="534"/>
      <c r="H132" s="504"/>
      <c r="I132" s="534"/>
      <c r="J132" s="562"/>
      <c r="K132" s="563"/>
      <c r="L132" s="508"/>
      <c r="M132" s="508"/>
      <c r="N132" s="543"/>
      <c r="O132" s="506">
        <f t="shared" si="9"/>
        <v>0</v>
      </c>
    </row>
    <row r="133" spans="1:18" s="500" customFormat="1" ht="29.25" customHeight="1">
      <c r="A133" s="538"/>
      <c r="B133" s="557" t="s">
        <v>487</v>
      </c>
      <c r="C133" s="560">
        <v>144.85346869999998</v>
      </c>
      <c r="D133" s="534">
        <v>131.80044770000001</v>
      </c>
      <c r="E133" s="504"/>
      <c r="F133" s="547"/>
      <c r="G133" s="504"/>
      <c r="H133" s="534"/>
      <c r="I133" s="534"/>
      <c r="J133" s="508"/>
      <c r="K133" s="556"/>
      <c r="L133" s="508"/>
      <c r="M133" s="508"/>
      <c r="N133" s="543"/>
      <c r="O133" s="506">
        <f t="shared" si="9"/>
        <v>276.65391639999996</v>
      </c>
    </row>
    <row r="134" spans="1:18" s="500" customFormat="1" ht="29.25" customHeight="1" thickBot="1">
      <c r="A134" s="564"/>
      <c r="B134" s="565" t="s">
        <v>488</v>
      </c>
      <c r="C134" s="566"/>
      <c r="D134" s="567">
        <v>46.799338899999995</v>
      </c>
      <c r="E134" s="515"/>
      <c r="F134" s="515"/>
      <c r="G134" s="515"/>
      <c r="H134" s="568"/>
      <c r="I134" s="532"/>
      <c r="J134" s="532"/>
      <c r="K134" s="569"/>
      <c r="L134" s="532"/>
      <c r="M134" s="570"/>
      <c r="N134" s="571"/>
      <c r="O134" s="519">
        <f t="shared" si="9"/>
        <v>46.799338899999995</v>
      </c>
    </row>
    <row r="135" spans="1:18" s="487" customFormat="1" ht="34.5" customHeight="1" thickBot="1">
      <c r="A135" s="572">
        <v>4</v>
      </c>
      <c r="B135" s="573" t="s">
        <v>489</v>
      </c>
      <c r="C135" s="574">
        <f t="shared" ref="C135:N135" si="11">C4+C129-C128</f>
        <v>1235.6835058999995</v>
      </c>
      <c r="D135" s="575">
        <f t="shared" si="11"/>
        <v>1221.8934775999994</v>
      </c>
      <c r="E135" s="575">
        <f t="shared" si="11"/>
        <v>0</v>
      </c>
      <c r="F135" s="575">
        <f t="shared" si="11"/>
        <v>0</v>
      </c>
      <c r="G135" s="575">
        <f t="shared" si="11"/>
        <v>0</v>
      </c>
      <c r="H135" s="575">
        <f t="shared" si="11"/>
        <v>0</v>
      </c>
      <c r="I135" s="575">
        <f t="shared" si="11"/>
        <v>0</v>
      </c>
      <c r="J135" s="575">
        <f t="shared" si="11"/>
        <v>0</v>
      </c>
      <c r="K135" s="575">
        <f t="shared" si="11"/>
        <v>0</v>
      </c>
      <c r="L135" s="575">
        <f t="shared" si="11"/>
        <v>0</v>
      </c>
      <c r="M135" s="575">
        <f t="shared" si="11"/>
        <v>0</v>
      </c>
      <c r="N135" s="575">
        <f t="shared" si="11"/>
        <v>0</v>
      </c>
      <c r="O135" s="576">
        <f t="shared" si="9"/>
        <v>2457.5769834999992</v>
      </c>
    </row>
    <row r="136" spans="1:18" s="500" customFormat="1" ht="21" customHeight="1">
      <c r="A136" s="577"/>
      <c r="B136" s="487"/>
      <c r="C136" s="487"/>
      <c r="D136" s="487"/>
      <c r="E136" s="487"/>
      <c r="F136" s="645"/>
      <c r="G136" s="487"/>
      <c r="H136" s="487"/>
      <c r="I136" s="487"/>
      <c r="J136" s="487"/>
      <c r="K136" s="487"/>
      <c r="L136" s="487"/>
      <c r="M136" s="487"/>
      <c r="N136" s="645"/>
      <c r="O136" s="487"/>
      <c r="P136" s="487"/>
      <c r="Q136" s="642"/>
    </row>
    <row r="137" spans="1:18" s="500" customFormat="1" ht="21" customHeight="1">
      <c r="A137" s="577"/>
      <c r="B137" s="487"/>
      <c r="C137" s="645">
        <f t="shared" ref="C137:N137" si="12">C135-C139</f>
        <v>0</v>
      </c>
      <c r="D137" s="645">
        <f t="shared" si="12"/>
        <v>0</v>
      </c>
      <c r="E137" s="645">
        <f t="shared" si="12"/>
        <v>0</v>
      </c>
      <c r="F137" s="645">
        <f t="shared" si="12"/>
        <v>0</v>
      </c>
      <c r="G137" s="645">
        <f t="shared" si="12"/>
        <v>0</v>
      </c>
      <c r="H137" s="645">
        <f t="shared" si="12"/>
        <v>0</v>
      </c>
      <c r="I137" s="645">
        <f t="shared" si="12"/>
        <v>0</v>
      </c>
      <c r="J137" s="645">
        <f t="shared" si="12"/>
        <v>0</v>
      </c>
      <c r="K137" s="645">
        <f t="shared" si="12"/>
        <v>0</v>
      </c>
      <c r="L137" s="645">
        <f t="shared" si="12"/>
        <v>0</v>
      </c>
      <c r="M137" s="645">
        <f t="shared" si="12"/>
        <v>0</v>
      </c>
      <c r="N137" s="645">
        <f t="shared" si="12"/>
        <v>0</v>
      </c>
      <c r="O137" s="487"/>
      <c r="P137" s="487"/>
      <c r="Q137" s="778"/>
    </row>
    <row r="138" spans="1:18" s="500" customFormat="1" ht="21" customHeight="1" thickBot="1">
      <c r="A138" s="577"/>
      <c r="B138" s="487"/>
      <c r="C138" s="645"/>
      <c r="D138" s="645"/>
      <c r="E138" s="645"/>
      <c r="F138" s="763"/>
      <c r="G138" s="645"/>
      <c r="H138" s="645"/>
      <c r="I138" s="645"/>
      <c r="J138" s="645"/>
      <c r="K138" s="645"/>
      <c r="L138" s="645"/>
      <c r="M138" s="487"/>
      <c r="N138" s="487"/>
      <c r="O138" s="487"/>
      <c r="P138" s="487"/>
    </row>
    <row r="139" spans="1:18" s="487" customFormat="1" ht="38.25" customHeight="1" thickBot="1">
      <c r="A139" s="488">
        <v>5</v>
      </c>
      <c r="B139" s="578" t="s">
        <v>490</v>
      </c>
      <c r="C139" s="575">
        <f t="shared" ref="C139" si="13">C140+C141+C150+C216+C217+C222</f>
        <v>1235.6835059</v>
      </c>
      <c r="D139" s="575">
        <f>D140+D141+D150+D216+D217+D222</f>
        <v>1221.8934776000003</v>
      </c>
      <c r="E139" s="575">
        <f t="shared" ref="E139:N139" si="14">E140+E141+E150+E216+E217+E222</f>
        <v>0</v>
      </c>
      <c r="F139" s="575">
        <f t="shared" si="14"/>
        <v>0</v>
      </c>
      <c r="G139" s="575">
        <f t="shared" si="14"/>
        <v>0</v>
      </c>
      <c r="H139" s="575">
        <f t="shared" si="14"/>
        <v>0</v>
      </c>
      <c r="I139" s="575">
        <f t="shared" si="14"/>
        <v>0</v>
      </c>
      <c r="J139" s="575">
        <f t="shared" si="14"/>
        <v>0</v>
      </c>
      <c r="K139" s="575">
        <f t="shared" si="14"/>
        <v>0</v>
      </c>
      <c r="L139" s="575">
        <f t="shared" si="14"/>
        <v>0</v>
      </c>
      <c r="M139" s="575">
        <f t="shared" si="14"/>
        <v>0</v>
      </c>
      <c r="N139" s="575">
        <f t="shared" si="14"/>
        <v>0</v>
      </c>
      <c r="O139" s="576">
        <f t="shared" si="9"/>
        <v>2457.5769835000001</v>
      </c>
      <c r="Q139" s="779"/>
    </row>
    <row r="140" spans="1:18" s="487" customFormat="1" ht="30.75" customHeight="1" thickBot="1">
      <c r="A140" s="579">
        <v>5.0999999999999996</v>
      </c>
      <c r="B140" s="528" t="s">
        <v>491</v>
      </c>
      <c r="C140" s="484">
        <v>239.7083007</v>
      </c>
      <c r="D140" s="485">
        <v>272.59194239999999</v>
      </c>
      <c r="E140" s="485"/>
      <c r="F140" s="485"/>
      <c r="G140" s="485"/>
      <c r="H140" s="485"/>
      <c r="I140" s="485"/>
      <c r="J140" s="485"/>
      <c r="K140" s="485"/>
      <c r="L140" s="485"/>
      <c r="M140" s="485"/>
      <c r="N140" s="580"/>
      <c r="O140" s="581">
        <f t="shared" si="9"/>
        <v>512.30024309999999</v>
      </c>
      <c r="P140" s="764"/>
      <c r="Q140" s="764"/>
      <c r="R140" s="645"/>
    </row>
    <row r="141" spans="1:18" s="500" customFormat="1" ht="35.25" customHeight="1" thickBot="1">
      <c r="A141" s="579">
        <v>5.2</v>
      </c>
      <c r="B141" s="582" t="s">
        <v>492</v>
      </c>
      <c r="C141" s="583">
        <f>C142+C145+C148</f>
        <v>700.25614890000008</v>
      </c>
      <c r="D141" s="584">
        <f>D142+D145+D148</f>
        <v>644.30856290000008</v>
      </c>
      <c r="E141" s="584">
        <f t="shared" ref="E141:N141" si="15">E142+E145+E148</f>
        <v>0</v>
      </c>
      <c r="F141" s="584">
        <f t="shared" si="15"/>
        <v>0</v>
      </c>
      <c r="G141" s="584">
        <f t="shared" si="15"/>
        <v>0</v>
      </c>
      <c r="H141" s="584">
        <f t="shared" si="15"/>
        <v>0</v>
      </c>
      <c r="I141" s="584">
        <f t="shared" si="15"/>
        <v>0</v>
      </c>
      <c r="J141" s="584">
        <f t="shared" si="15"/>
        <v>0</v>
      </c>
      <c r="K141" s="584">
        <f t="shared" si="15"/>
        <v>0</v>
      </c>
      <c r="L141" s="584">
        <f t="shared" si="15"/>
        <v>0</v>
      </c>
      <c r="M141" s="584">
        <f t="shared" si="15"/>
        <v>0</v>
      </c>
      <c r="N141" s="584">
        <f t="shared" si="15"/>
        <v>0</v>
      </c>
      <c r="O141" s="585">
        <f t="shared" si="9"/>
        <v>1344.5647118000002</v>
      </c>
      <c r="P141" s="728"/>
      <c r="Q141" s="728"/>
      <c r="R141" s="645"/>
    </row>
    <row r="142" spans="1:18" s="500" customFormat="1" ht="37.5" customHeight="1" thickBot="1">
      <c r="A142" s="482" t="s">
        <v>493</v>
      </c>
      <c r="B142" s="586" t="s">
        <v>494</v>
      </c>
      <c r="C142" s="490">
        <f>SUM(C143:C144)</f>
        <v>434.70626170000003</v>
      </c>
      <c r="D142" s="491">
        <f t="shared" ref="D142:N142" si="16">SUM(D143:D144)</f>
        <v>397.19058050000001</v>
      </c>
      <c r="E142" s="491">
        <f t="shared" si="16"/>
        <v>0</v>
      </c>
      <c r="F142" s="491">
        <f t="shared" si="16"/>
        <v>0</v>
      </c>
      <c r="G142" s="491">
        <f t="shared" si="16"/>
        <v>0</v>
      </c>
      <c r="H142" s="491">
        <f t="shared" si="16"/>
        <v>0</v>
      </c>
      <c r="I142" s="491">
        <f t="shared" si="16"/>
        <v>0</v>
      </c>
      <c r="J142" s="491">
        <f t="shared" si="16"/>
        <v>0</v>
      </c>
      <c r="K142" s="491">
        <f t="shared" si="16"/>
        <v>0</v>
      </c>
      <c r="L142" s="491">
        <f t="shared" si="16"/>
        <v>0</v>
      </c>
      <c r="M142" s="491">
        <f t="shared" si="16"/>
        <v>0</v>
      </c>
      <c r="N142" s="587">
        <f t="shared" si="16"/>
        <v>0</v>
      </c>
      <c r="O142" s="492">
        <f t="shared" si="9"/>
        <v>831.89684220000004</v>
      </c>
      <c r="Q142" s="728"/>
      <c r="R142" s="645"/>
    </row>
    <row r="143" spans="1:18" s="500" customFormat="1" ht="29.25" customHeight="1">
      <c r="A143" s="588" t="s">
        <v>495</v>
      </c>
      <c r="B143" s="589" t="s">
        <v>657</v>
      </c>
      <c r="C143" s="590">
        <v>251.68141069999999</v>
      </c>
      <c r="D143" s="496">
        <v>220.04807159999999</v>
      </c>
      <c r="E143" s="496"/>
      <c r="F143" s="496"/>
      <c r="G143" s="496"/>
      <c r="H143" s="496"/>
      <c r="I143" s="496"/>
      <c r="J143" s="496"/>
      <c r="K143" s="496"/>
      <c r="L143" s="496"/>
      <c r="M143" s="496"/>
      <c r="N143" s="545"/>
      <c r="O143" s="617">
        <f t="shared" ref="O143:O205" si="17">SUM(C143:N143)</f>
        <v>471.72948229999997</v>
      </c>
      <c r="R143" s="645"/>
    </row>
    <row r="144" spans="1:18" s="500" customFormat="1" ht="29.25" customHeight="1" thickBot="1">
      <c r="A144" s="591" t="s">
        <v>496</v>
      </c>
      <c r="B144" s="592" t="s">
        <v>658</v>
      </c>
      <c r="C144" s="593">
        <v>183.02485100000001</v>
      </c>
      <c r="D144" s="496">
        <v>177.1425089</v>
      </c>
      <c r="E144" s="516"/>
      <c r="F144" s="516"/>
      <c r="G144" s="516"/>
      <c r="H144" s="516"/>
      <c r="I144" s="516"/>
      <c r="J144" s="516"/>
      <c r="K144" s="516"/>
      <c r="L144" s="516"/>
      <c r="M144" s="516"/>
      <c r="N144" s="594"/>
      <c r="O144" s="506">
        <f t="shared" si="17"/>
        <v>360.16735990000001</v>
      </c>
      <c r="R144" s="645"/>
    </row>
    <row r="145" spans="1:18" s="500" customFormat="1" ht="35.25" customHeight="1" thickBot="1">
      <c r="A145" s="482" t="s">
        <v>497</v>
      </c>
      <c r="B145" s="586" t="s">
        <v>498</v>
      </c>
      <c r="C145" s="527">
        <f>SUM(C146:C147)</f>
        <v>263.87494320000002</v>
      </c>
      <c r="D145" s="491">
        <f>SUM(D146:D147)</f>
        <v>245.55113620000003</v>
      </c>
      <c r="E145" s="491">
        <f t="shared" ref="E145:N145" si="18">SUM(E146:E147)</f>
        <v>0</v>
      </c>
      <c r="F145" s="491">
        <f t="shared" si="18"/>
        <v>0</v>
      </c>
      <c r="G145" s="491">
        <f t="shared" si="18"/>
        <v>0</v>
      </c>
      <c r="H145" s="491">
        <f t="shared" si="18"/>
        <v>0</v>
      </c>
      <c r="I145" s="491">
        <f t="shared" si="18"/>
        <v>0</v>
      </c>
      <c r="J145" s="491">
        <f t="shared" si="18"/>
        <v>0</v>
      </c>
      <c r="K145" s="491">
        <f t="shared" si="18"/>
        <v>0</v>
      </c>
      <c r="L145" s="491">
        <f t="shared" si="18"/>
        <v>0</v>
      </c>
      <c r="M145" s="491">
        <f t="shared" si="18"/>
        <v>0</v>
      </c>
      <c r="N145" s="587">
        <f t="shared" si="18"/>
        <v>0</v>
      </c>
      <c r="O145" s="492">
        <f t="shared" si="17"/>
        <v>509.42607940000005</v>
      </c>
      <c r="R145" s="645"/>
    </row>
    <row r="146" spans="1:18" s="500" customFormat="1" ht="32.25" customHeight="1">
      <c r="A146" s="588" t="s">
        <v>499</v>
      </c>
      <c r="B146" s="752" t="s">
        <v>657</v>
      </c>
      <c r="C146" s="753">
        <v>142.94593080000001</v>
      </c>
      <c r="D146" s="740">
        <v>132.75799420000001</v>
      </c>
      <c r="E146" s="540"/>
      <c r="F146" s="535"/>
      <c r="G146" s="535"/>
      <c r="H146" s="535"/>
      <c r="I146" s="535"/>
      <c r="J146" s="535"/>
      <c r="K146" s="535"/>
      <c r="L146" s="535"/>
      <c r="M146" s="535"/>
      <c r="N146" s="598"/>
      <c r="O146" s="506">
        <f t="shared" si="17"/>
        <v>275.70392500000003</v>
      </c>
      <c r="R146" s="645"/>
    </row>
    <row r="147" spans="1:18" s="500" customFormat="1" ht="32.25" customHeight="1" thickBot="1">
      <c r="A147" s="591" t="s">
        <v>500</v>
      </c>
      <c r="B147" s="745" t="s">
        <v>658</v>
      </c>
      <c r="C147" s="754">
        <v>120.9290124</v>
      </c>
      <c r="D147" s="755">
        <v>112.793142</v>
      </c>
      <c r="E147" s="632"/>
      <c r="F147" s="632"/>
      <c r="G147" s="632"/>
      <c r="H147" s="632"/>
      <c r="I147" s="632"/>
      <c r="J147" s="632"/>
      <c r="K147" s="632"/>
      <c r="L147" s="632"/>
      <c r="M147" s="632"/>
      <c r="N147" s="756"/>
      <c r="O147" s="506">
        <f t="shared" si="17"/>
        <v>233.72215440000002</v>
      </c>
      <c r="R147" s="645"/>
    </row>
    <row r="148" spans="1:18" s="500" customFormat="1" ht="36.75" customHeight="1" thickBot="1">
      <c r="A148" s="482" t="s">
        <v>743</v>
      </c>
      <c r="B148" s="746" t="s">
        <v>742</v>
      </c>
      <c r="C148" s="750">
        <f>SUM(C149)</f>
        <v>1.674944</v>
      </c>
      <c r="D148" s="491">
        <f t="shared" ref="D148:N148" si="19">SUM(D149)</f>
        <v>1.5668461999999999</v>
      </c>
      <c r="E148" s="491">
        <f t="shared" si="19"/>
        <v>0</v>
      </c>
      <c r="F148" s="491">
        <f t="shared" si="19"/>
        <v>0</v>
      </c>
      <c r="G148" s="491">
        <f t="shared" si="19"/>
        <v>0</v>
      </c>
      <c r="H148" s="491">
        <f t="shared" si="19"/>
        <v>0</v>
      </c>
      <c r="I148" s="491">
        <f t="shared" si="19"/>
        <v>0</v>
      </c>
      <c r="J148" s="491">
        <f t="shared" si="19"/>
        <v>0</v>
      </c>
      <c r="K148" s="491">
        <f t="shared" si="19"/>
        <v>0</v>
      </c>
      <c r="L148" s="491">
        <f t="shared" si="19"/>
        <v>0</v>
      </c>
      <c r="M148" s="491">
        <f t="shared" si="19"/>
        <v>0</v>
      </c>
      <c r="N148" s="751">
        <f t="shared" si="19"/>
        <v>0</v>
      </c>
      <c r="O148" s="727">
        <f t="shared" si="17"/>
        <v>3.2417901999999996</v>
      </c>
      <c r="R148" s="645"/>
    </row>
    <row r="149" spans="1:18" s="500" customFormat="1" ht="32.25" customHeight="1" thickBot="1">
      <c r="A149" s="744" t="s">
        <v>744</v>
      </c>
      <c r="B149" s="747" t="s">
        <v>745</v>
      </c>
      <c r="C149" s="757">
        <v>1.674944</v>
      </c>
      <c r="D149" s="758">
        <v>1.5668461999999999</v>
      </c>
      <c r="E149" s="759"/>
      <c r="F149" s="759"/>
      <c r="G149" s="759"/>
      <c r="H149" s="759"/>
      <c r="I149" s="759"/>
      <c r="J149" s="759"/>
      <c r="K149" s="759"/>
      <c r="L149" s="759"/>
      <c r="M149" s="759"/>
      <c r="N149" s="760"/>
      <c r="O149" s="519">
        <f t="shared" si="17"/>
        <v>3.2417901999999996</v>
      </c>
      <c r="R149" s="645"/>
    </row>
    <row r="150" spans="1:18" s="487" customFormat="1" ht="32.25" customHeight="1" thickBot="1">
      <c r="A150" s="488">
        <v>5.3</v>
      </c>
      <c r="B150" s="489" t="s">
        <v>501</v>
      </c>
      <c r="C150" s="748">
        <f>SUM(C151:C215)</f>
        <v>216.74885669999995</v>
      </c>
      <c r="D150" s="749">
        <f>SUM(D151:D215)</f>
        <v>210.47676230000005</v>
      </c>
      <c r="E150" s="749">
        <f t="shared" ref="E150:N150" si="20">SUM(E151:E215)</f>
        <v>0</v>
      </c>
      <c r="F150" s="749">
        <f t="shared" si="20"/>
        <v>0</v>
      </c>
      <c r="G150" s="749">
        <f t="shared" si="20"/>
        <v>0</v>
      </c>
      <c r="H150" s="749">
        <f t="shared" si="20"/>
        <v>0</v>
      </c>
      <c r="I150" s="749">
        <f t="shared" si="20"/>
        <v>0</v>
      </c>
      <c r="J150" s="749">
        <f t="shared" si="20"/>
        <v>0</v>
      </c>
      <c r="K150" s="749">
        <f t="shared" si="20"/>
        <v>0</v>
      </c>
      <c r="L150" s="749">
        <f t="shared" si="20"/>
        <v>0</v>
      </c>
      <c r="M150" s="749">
        <f t="shared" si="20"/>
        <v>0</v>
      </c>
      <c r="N150" s="749">
        <f t="shared" si="20"/>
        <v>0</v>
      </c>
      <c r="O150" s="492">
        <f t="shared" si="17"/>
        <v>427.22561899999999</v>
      </c>
      <c r="R150" s="645"/>
    </row>
    <row r="151" spans="1:18" s="500" customFormat="1" ht="21" customHeight="1">
      <c r="A151" s="644" t="s">
        <v>502</v>
      </c>
      <c r="B151" s="652" t="s">
        <v>659</v>
      </c>
      <c r="C151" s="597">
        <v>1.5664458000000001</v>
      </c>
      <c r="D151" s="740">
        <v>1.4671234</v>
      </c>
      <c r="E151" s="740"/>
      <c r="F151" s="535"/>
      <c r="G151" s="535"/>
      <c r="H151" s="535"/>
      <c r="I151" s="540"/>
      <c r="J151" s="535"/>
      <c r="K151" s="536"/>
      <c r="L151" s="535"/>
      <c r="M151" s="535"/>
      <c r="N151" s="598"/>
      <c r="O151" s="617">
        <f t="shared" si="17"/>
        <v>3.0335692000000001</v>
      </c>
      <c r="R151" s="645"/>
    </row>
    <row r="152" spans="1:18" s="500" customFormat="1" ht="21" customHeight="1">
      <c r="A152" s="538" t="s">
        <v>503</v>
      </c>
      <c r="B152" s="546" t="s">
        <v>660</v>
      </c>
      <c r="C152" s="539">
        <v>15.350942400000001</v>
      </c>
      <c r="D152" s="567">
        <v>14.176583299999997</v>
      </c>
      <c r="E152" s="567"/>
      <c r="F152" s="496"/>
      <c r="G152" s="504"/>
      <c r="H152" s="504"/>
      <c r="I152" s="534"/>
      <c r="J152" s="504"/>
      <c r="K152" s="504"/>
      <c r="L152" s="504"/>
      <c r="M152" s="504"/>
      <c r="N152" s="600"/>
      <c r="O152" s="506">
        <f t="shared" si="17"/>
        <v>29.527525699999998</v>
      </c>
      <c r="R152" s="645"/>
    </row>
    <row r="153" spans="1:18" s="500" customFormat="1" ht="21" customHeight="1">
      <c r="A153" s="538" t="s">
        <v>504</v>
      </c>
      <c r="B153" s="546" t="s">
        <v>661</v>
      </c>
      <c r="C153" s="539">
        <v>0</v>
      </c>
      <c r="D153" s="567">
        <v>0</v>
      </c>
      <c r="E153" s="567"/>
      <c r="F153" s="496"/>
      <c r="G153" s="504"/>
      <c r="H153" s="504"/>
      <c r="I153" s="534"/>
      <c r="J153" s="504"/>
      <c r="K153" s="504"/>
      <c r="L153" s="504"/>
      <c r="M153" s="504"/>
      <c r="N153" s="600"/>
      <c r="O153" s="506">
        <f t="shared" si="17"/>
        <v>0</v>
      </c>
      <c r="R153" s="645"/>
    </row>
    <row r="154" spans="1:18" s="500" customFormat="1" ht="21" customHeight="1">
      <c r="A154" s="538" t="s">
        <v>505</v>
      </c>
      <c r="B154" s="546" t="s">
        <v>764</v>
      </c>
      <c r="C154" s="539">
        <v>3.5846117999999998</v>
      </c>
      <c r="D154" s="567">
        <v>21.412990499999999</v>
      </c>
      <c r="E154" s="567"/>
      <c r="F154" s="496"/>
      <c r="G154" s="504"/>
      <c r="H154" s="504"/>
      <c r="I154" s="534"/>
      <c r="J154" s="504"/>
      <c r="K154" s="504"/>
      <c r="L154" s="504"/>
      <c r="M154" s="504"/>
      <c r="N154" s="600"/>
      <c r="O154" s="506">
        <f t="shared" si="17"/>
        <v>24.9976023</v>
      </c>
      <c r="R154" s="645"/>
    </row>
    <row r="155" spans="1:18" s="500" customFormat="1" ht="21" customHeight="1">
      <c r="A155" s="533" t="s">
        <v>506</v>
      </c>
      <c r="B155" s="546" t="s">
        <v>663</v>
      </c>
      <c r="C155" s="539">
        <v>9.0271500000000005E-2</v>
      </c>
      <c r="D155" s="567">
        <v>0.10110769999999999</v>
      </c>
      <c r="E155" s="567"/>
      <c r="F155" s="496"/>
      <c r="G155" s="504"/>
      <c r="H155" s="534"/>
      <c r="I155" s="534"/>
      <c r="J155" s="504"/>
      <c r="K155" s="504"/>
      <c r="L155" s="504"/>
      <c r="M155" s="504"/>
      <c r="N155" s="600"/>
      <c r="O155" s="506">
        <f t="shared" si="17"/>
        <v>0.1913792</v>
      </c>
      <c r="R155" s="645"/>
    </row>
    <row r="156" spans="1:18" s="500" customFormat="1" ht="21" customHeight="1">
      <c r="A156" s="538" t="s">
        <v>507</v>
      </c>
      <c r="B156" s="546" t="s">
        <v>664</v>
      </c>
      <c r="C156" s="539">
        <v>12.703879000000001</v>
      </c>
      <c r="D156" s="567">
        <v>14.0388304</v>
      </c>
      <c r="E156" s="567"/>
      <c r="F156" s="496"/>
      <c r="G156" s="504"/>
      <c r="H156" s="504"/>
      <c r="I156" s="534"/>
      <c r="J156" s="504"/>
      <c r="K156" s="504"/>
      <c r="L156" s="504"/>
      <c r="M156" s="504"/>
      <c r="N156" s="600"/>
      <c r="O156" s="506">
        <f t="shared" si="17"/>
        <v>26.742709400000003</v>
      </c>
      <c r="R156" s="645"/>
    </row>
    <row r="157" spans="1:18" s="500" customFormat="1" ht="21" customHeight="1">
      <c r="A157" s="538" t="s">
        <v>508</v>
      </c>
      <c r="B157" s="546" t="s">
        <v>665</v>
      </c>
      <c r="C157" s="539">
        <v>5.9068459999999998</v>
      </c>
      <c r="D157" s="567">
        <v>6.3695857999999994</v>
      </c>
      <c r="E157" s="567"/>
      <c r="F157" s="496"/>
      <c r="G157" s="504"/>
      <c r="H157" s="504"/>
      <c r="I157" s="534"/>
      <c r="J157" s="504"/>
      <c r="K157" s="504"/>
      <c r="L157" s="504"/>
      <c r="M157" s="504"/>
      <c r="N157" s="600"/>
      <c r="O157" s="506">
        <f t="shared" si="17"/>
        <v>12.276431799999999</v>
      </c>
      <c r="R157" s="645"/>
    </row>
    <row r="158" spans="1:18" s="500" customFormat="1" ht="21" customHeight="1">
      <c r="A158" s="538" t="s">
        <v>509</v>
      </c>
      <c r="B158" s="546" t="s">
        <v>666</v>
      </c>
      <c r="C158" s="539">
        <v>21.227842300000002</v>
      </c>
      <c r="D158" s="567">
        <v>15.556363299999997</v>
      </c>
      <c r="E158" s="567"/>
      <c r="F158" s="496"/>
      <c r="G158" s="504"/>
      <c r="H158" s="504"/>
      <c r="I158" s="534"/>
      <c r="J158" s="504"/>
      <c r="K158" s="504"/>
      <c r="L158" s="504"/>
      <c r="M158" s="504"/>
      <c r="N158" s="600"/>
      <c r="O158" s="506">
        <f t="shared" si="17"/>
        <v>36.7842056</v>
      </c>
      <c r="R158" s="645"/>
    </row>
    <row r="159" spans="1:18" s="500" customFormat="1" ht="21" customHeight="1">
      <c r="A159" s="533" t="s">
        <v>510</v>
      </c>
      <c r="B159" s="546" t="s">
        <v>763</v>
      </c>
      <c r="C159" s="539">
        <v>17.990819500000001</v>
      </c>
      <c r="D159" s="567">
        <v>13.919584</v>
      </c>
      <c r="E159" s="567"/>
      <c r="F159" s="496"/>
      <c r="G159" s="504"/>
      <c r="H159" s="504"/>
      <c r="I159" s="534"/>
      <c r="J159" s="504"/>
      <c r="K159" s="504"/>
      <c r="L159" s="504"/>
      <c r="M159" s="504"/>
      <c r="N159" s="600"/>
      <c r="O159" s="506">
        <f t="shared" si="17"/>
        <v>31.910403500000001</v>
      </c>
      <c r="R159" s="645"/>
    </row>
    <row r="160" spans="1:18" s="500" customFormat="1" ht="21" customHeight="1">
      <c r="A160" s="533" t="s">
        <v>511</v>
      </c>
      <c r="B160" s="546" t="s">
        <v>668</v>
      </c>
      <c r="C160" s="539">
        <v>10.8949344</v>
      </c>
      <c r="D160" s="567">
        <v>9.878685599999999</v>
      </c>
      <c r="E160" s="567"/>
      <c r="F160" s="496"/>
      <c r="G160" s="504"/>
      <c r="H160" s="504"/>
      <c r="I160" s="534"/>
      <c r="J160" s="504"/>
      <c r="K160" s="504"/>
      <c r="L160" s="504"/>
      <c r="M160" s="504"/>
      <c r="N160" s="600"/>
      <c r="O160" s="506">
        <f t="shared" si="17"/>
        <v>20.773620000000001</v>
      </c>
      <c r="R160" s="645"/>
    </row>
    <row r="161" spans="1:18" s="500" customFormat="1" ht="21" customHeight="1">
      <c r="A161" s="538" t="s">
        <v>512</v>
      </c>
      <c r="B161" s="546" t="s">
        <v>669</v>
      </c>
      <c r="C161" s="539">
        <v>2.5018474999999998</v>
      </c>
      <c r="D161" s="567">
        <v>1.2265588999999999</v>
      </c>
      <c r="E161" s="567"/>
      <c r="F161" s="496"/>
      <c r="G161" s="504"/>
      <c r="H161" s="504"/>
      <c r="I161" s="534"/>
      <c r="J161" s="504"/>
      <c r="K161" s="504"/>
      <c r="L161" s="504"/>
      <c r="M161" s="504"/>
      <c r="N161" s="600"/>
      <c r="O161" s="506">
        <f t="shared" si="17"/>
        <v>3.7284063999999999</v>
      </c>
      <c r="R161" s="645"/>
    </row>
    <row r="162" spans="1:18" s="500" customFormat="1" ht="21" customHeight="1">
      <c r="A162" s="538" t="s">
        <v>513</v>
      </c>
      <c r="B162" s="546" t="s">
        <v>670</v>
      </c>
      <c r="C162" s="539">
        <v>8.4735700000000005</v>
      </c>
      <c r="D162" s="567">
        <v>7.6439459000000003</v>
      </c>
      <c r="E162" s="567"/>
      <c r="F162" s="496"/>
      <c r="G162" s="504"/>
      <c r="H162" s="504"/>
      <c r="I162" s="534"/>
      <c r="J162" s="504"/>
      <c r="K162" s="504"/>
      <c r="L162" s="504"/>
      <c r="M162" s="504"/>
      <c r="N162" s="600"/>
      <c r="O162" s="506">
        <f t="shared" si="17"/>
        <v>16.117515900000001</v>
      </c>
      <c r="R162" s="645"/>
    </row>
    <row r="163" spans="1:18" s="500" customFormat="1" ht="21" customHeight="1">
      <c r="A163" s="538" t="s">
        <v>514</v>
      </c>
      <c r="B163" s="546" t="s">
        <v>671</v>
      </c>
      <c r="C163" s="539">
        <v>3.4596580000000001</v>
      </c>
      <c r="D163" s="567">
        <v>2.8107030000000002</v>
      </c>
      <c r="E163" s="567"/>
      <c r="F163" s="496"/>
      <c r="G163" s="504"/>
      <c r="H163" s="504"/>
      <c r="I163" s="534"/>
      <c r="J163" s="504"/>
      <c r="K163" s="504"/>
      <c r="L163" s="504"/>
      <c r="M163" s="504"/>
      <c r="N163" s="600"/>
      <c r="O163" s="506">
        <f t="shared" si="17"/>
        <v>6.2703610000000003</v>
      </c>
      <c r="R163" s="645"/>
    </row>
    <row r="164" spans="1:18" s="500" customFormat="1" ht="21" customHeight="1">
      <c r="A164" s="533" t="s">
        <v>515</v>
      </c>
      <c r="B164" s="546" t="s">
        <v>672</v>
      </c>
      <c r="C164" s="539">
        <v>0</v>
      </c>
      <c r="D164" s="567"/>
      <c r="E164" s="567"/>
      <c r="F164" s="496"/>
      <c r="G164" s="504"/>
      <c r="H164" s="504"/>
      <c r="I164" s="534"/>
      <c r="J164" s="504"/>
      <c r="K164" s="504"/>
      <c r="L164" s="504"/>
      <c r="M164" s="504"/>
      <c r="N164" s="600"/>
      <c r="O164" s="506">
        <f t="shared" si="17"/>
        <v>0</v>
      </c>
      <c r="R164" s="645"/>
    </row>
    <row r="165" spans="1:18" s="500" customFormat="1" ht="21" customHeight="1">
      <c r="A165" s="538" t="s">
        <v>516</v>
      </c>
      <c r="B165" s="546" t="s">
        <v>673</v>
      </c>
      <c r="C165" s="539">
        <v>9.3907735999999993</v>
      </c>
      <c r="D165" s="567">
        <v>8.7534001999999997</v>
      </c>
      <c r="E165" s="567"/>
      <c r="F165" s="496"/>
      <c r="G165" s="504"/>
      <c r="H165" s="504"/>
      <c r="I165" s="534"/>
      <c r="J165" s="504"/>
      <c r="K165" s="504"/>
      <c r="L165" s="504"/>
      <c r="M165" s="504"/>
      <c r="N165" s="600"/>
      <c r="O165" s="506">
        <f t="shared" si="17"/>
        <v>18.144173799999997</v>
      </c>
      <c r="R165" s="645"/>
    </row>
    <row r="166" spans="1:18" s="500" customFormat="1" ht="21" customHeight="1">
      <c r="A166" s="538" t="s">
        <v>517</v>
      </c>
      <c r="B166" s="546" t="s">
        <v>765</v>
      </c>
      <c r="C166" s="539">
        <v>3.5638076000000001</v>
      </c>
      <c r="D166" s="567">
        <v>3.3951618999999997</v>
      </c>
      <c r="E166" s="567"/>
      <c r="F166" s="496"/>
      <c r="G166" s="504"/>
      <c r="H166" s="504"/>
      <c r="I166" s="534"/>
      <c r="J166" s="504"/>
      <c r="K166" s="504"/>
      <c r="L166" s="504"/>
      <c r="M166" s="504"/>
      <c r="N166" s="600"/>
      <c r="O166" s="506">
        <f t="shared" si="17"/>
        <v>6.9589695000000003</v>
      </c>
      <c r="R166" s="645"/>
    </row>
    <row r="167" spans="1:18" s="500" customFormat="1" ht="21" customHeight="1">
      <c r="A167" s="538" t="s">
        <v>518</v>
      </c>
      <c r="B167" s="546" t="s">
        <v>675</v>
      </c>
      <c r="C167" s="539"/>
      <c r="D167" s="567"/>
      <c r="E167" s="567"/>
      <c r="F167" s="496"/>
      <c r="G167" s="504"/>
      <c r="H167" s="504"/>
      <c r="I167" s="534"/>
      <c r="J167" s="504"/>
      <c r="K167" s="504"/>
      <c r="L167" s="504"/>
      <c r="M167" s="504"/>
      <c r="N167" s="600"/>
      <c r="O167" s="506">
        <f t="shared" si="17"/>
        <v>0</v>
      </c>
      <c r="R167" s="645"/>
    </row>
    <row r="168" spans="1:18" s="500" customFormat="1" ht="21" customHeight="1">
      <c r="A168" s="533" t="s">
        <v>519</v>
      </c>
      <c r="B168" s="546" t="s">
        <v>676</v>
      </c>
      <c r="C168" s="539">
        <v>1.1012398000000001</v>
      </c>
      <c r="D168" s="567">
        <v>13.0023198</v>
      </c>
      <c r="E168" s="567"/>
      <c r="F168" s="496"/>
      <c r="G168" s="504"/>
      <c r="H168" s="504"/>
      <c r="I168" s="534"/>
      <c r="J168" s="504"/>
      <c r="K168" s="504"/>
      <c r="L168" s="504"/>
      <c r="M168" s="504"/>
      <c r="N168" s="600"/>
      <c r="O168" s="506">
        <f t="shared" si="17"/>
        <v>14.103559600000001</v>
      </c>
      <c r="R168" s="645"/>
    </row>
    <row r="169" spans="1:18" s="500" customFormat="1" ht="21" customHeight="1">
      <c r="A169" s="533" t="s">
        <v>520</v>
      </c>
      <c r="B169" s="546" t="s">
        <v>677</v>
      </c>
      <c r="C169" s="539">
        <v>2.3888000000000004E-3</v>
      </c>
      <c r="D169" s="567"/>
      <c r="E169" s="567"/>
      <c r="F169" s="496"/>
      <c r="G169" s="504"/>
      <c r="H169" s="504"/>
      <c r="I169" s="534"/>
      <c r="J169" s="504"/>
      <c r="K169" s="504"/>
      <c r="L169" s="504"/>
      <c r="M169" s="504"/>
      <c r="N169" s="600"/>
      <c r="O169" s="506">
        <f t="shared" si="17"/>
        <v>2.3888000000000004E-3</v>
      </c>
      <c r="R169" s="645"/>
    </row>
    <row r="170" spans="1:18" s="500" customFormat="1" ht="21" customHeight="1">
      <c r="A170" s="538" t="s">
        <v>521</v>
      </c>
      <c r="B170" s="546" t="s">
        <v>678</v>
      </c>
      <c r="C170" s="539">
        <v>0</v>
      </c>
      <c r="D170" s="567"/>
      <c r="E170" s="567"/>
      <c r="F170" s="496"/>
      <c r="G170" s="504"/>
      <c r="H170" s="504"/>
      <c r="I170" s="534"/>
      <c r="J170" s="504"/>
      <c r="K170" s="504"/>
      <c r="L170" s="504"/>
      <c r="M170" s="504"/>
      <c r="N170" s="600"/>
      <c r="O170" s="506">
        <f t="shared" si="17"/>
        <v>0</v>
      </c>
      <c r="R170" s="645"/>
    </row>
    <row r="171" spans="1:18" s="500" customFormat="1" ht="21" customHeight="1">
      <c r="A171" s="538" t="s">
        <v>522</v>
      </c>
      <c r="B171" s="546" t="s">
        <v>679</v>
      </c>
      <c r="C171" s="539">
        <v>1.8703590000000001</v>
      </c>
      <c r="D171" s="567">
        <v>2.312325</v>
      </c>
      <c r="E171" s="567"/>
      <c r="F171" s="496"/>
      <c r="G171" s="504"/>
      <c r="H171" s="504"/>
      <c r="I171" s="534"/>
      <c r="J171" s="504"/>
      <c r="K171" s="504"/>
      <c r="L171" s="504"/>
      <c r="M171" s="504"/>
      <c r="N171" s="600"/>
      <c r="O171" s="506">
        <f t="shared" si="17"/>
        <v>4.1826840000000001</v>
      </c>
      <c r="R171" s="645"/>
    </row>
    <row r="172" spans="1:18" s="500" customFormat="1" ht="21" customHeight="1">
      <c r="A172" s="538" t="s">
        <v>523</v>
      </c>
      <c r="B172" s="546" t="s">
        <v>680</v>
      </c>
      <c r="C172" s="539">
        <v>6.1529999999999996E-3</v>
      </c>
      <c r="D172" s="567">
        <v>5.7261000000000005E-3</v>
      </c>
      <c r="E172" s="567"/>
      <c r="F172" s="496"/>
      <c r="G172" s="504"/>
      <c r="H172" s="504"/>
      <c r="I172" s="534"/>
      <c r="J172" s="504"/>
      <c r="K172" s="504"/>
      <c r="L172" s="504"/>
      <c r="M172" s="504"/>
      <c r="N172" s="600"/>
      <c r="O172" s="506">
        <f t="shared" si="17"/>
        <v>1.18791E-2</v>
      </c>
      <c r="R172" s="645"/>
    </row>
    <row r="173" spans="1:18" s="500" customFormat="1" ht="21" customHeight="1">
      <c r="A173" s="533" t="s">
        <v>524</v>
      </c>
      <c r="B173" s="546" t="s">
        <v>681</v>
      </c>
      <c r="C173" s="539">
        <v>0.29096650000000002</v>
      </c>
      <c r="D173" s="567">
        <v>9.7153100000000006E-2</v>
      </c>
      <c r="E173" s="567"/>
      <c r="F173" s="496"/>
      <c r="G173" s="504"/>
      <c r="H173" s="504"/>
      <c r="I173" s="534"/>
      <c r="J173" s="504"/>
      <c r="K173" s="504"/>
      <c r="L173" s="504"/>
      <c r="M173" s="504"/>
      <c r="N173" s="600"/>
      <c r="O173" s="506">
        <f t="shared" si="17"/>
        <v>0.38811960000000001</v>
      </c>
      <c r="R173" s="645"/>
    </row>
    <row r="174" spans="1:18" s="500" customFormat="1" ht="21" customHeight="1">
      <c r="A174" s="538" t="s">
        <v>525</v>
      </c>
      <c r="B174" s="546" t="s">
        <v>682</v>
      </c>
      <c r="C174" s="539">
        <v>3.4435999999999998E-3</v>
      </c>
      <c r="D174" s="567">
        <v>5.6233999999999998E-3</v>
      </c>
      <c r="E174" s="567"/>
      <c r="F174" s="496"/>
      <c r="G174" s="504"/>
      <c r="H174" s="504"/>
      <c r="I174" s="534"/>
      <c r="J174" s="504"/>
      <c r="K174" s="504"/>
      <c r="L174" s="504"/>
      <c r="M174" s="504"/>
      <c r="N174" s="600"/>
      <c r="O174" s="506">
        <f t="shared" si="17"/>
        <v>9.0669999999999987E-3</v>
      </c>
      <c r="R174" s="645"/>
    </row>
    <row r="175" spans="1:18" s="500" customFormat="1" ht="21" customHeight="1">
      <c r="A175" s="533" t="s">
        <v>526</v>
      </c>
      <c r="B175" s="602" t="s">
        <v>683</v>
      </c>
      <c r="C175" s="539">
        <v>0.84059230000000007</v>
      </c>
      <c r="D175" s="567">
        <v>0.90718330000000003</v>
      </c>
      <c r="E175" s="567"/>
      <c r="F175" s="496"/>
      <c r="G175" s="504"/>
      <c r="H175" s="504"/>
      <c r="I175" s="534"/>
      <c r="J175" s="504"/>
      <c r="K175" s="504"/>
      <c r="L175" s="504"/>
      <c r="M175" s="504"/>
      <c r="N175" s="600"/>
      <c r="O175" s="506">
        <f t="shared" si="17"/>
        <v>1.7477756000000002</v>
      </c>
      <c r="R175" s="645"/>
    </row>
    <row r="176" spans="1:18" s="500" customFormat="1" ht="21" customHeight="1">
      <c r="A176" s="538" t="s">
        <v>527</v>
      </c>
      <c r="B176" s="602" t="s">
        <v>684</v>
      </c>
      <c r="C176" s="539">
        <v>2.4578465999999999</v>
      </c>
      <c r="D176" s="567">
        <v>2.5851535999999999</v>
      </c>
      <c r="E176" s="567"/>
      <c r="F176" s="496"/>
      <c r="G176" s="504"/>
      <c r="H176" s="504"/>
      <c r="I176" s="534"/>
      <c r="J176" s="504"/>
      <c r="K176" s="504"/>
      <c r="L176" s="504"/>
      <c r="M176" s="504"/>
      <c r="N176" s="600"/>
      <c r="O176" s="506">
        <f t="shared" si="17"/>
        <v>5.0430001999999998</v>
      </c>
      <c r="R176" s="645"/>
    </row>
    <row r="177" spans="1:18" s="500" customFormat="1" ht="21" customHeight="1">
      <c r="A177" s="538" t="s">
        <v>528</v>
      </c>
      <c r="B177" s="602" t="s">
        <v>685</v>
      </c>
      <c r="C177" s="539">
        <v>15.698436900000001</v>
      </c>
      <c r="D177" s="567">
        <v>13.532266699999999</v>
      </c>
      <c r="E177" s="567"/>
      <c r="F177" s="496"/>
      <c r="G177" s="504"/>
      <c r="H177" s="504"/>
      <c r="I177" s="534"/>
      <c r="J177" s="504"/>
      <c r="K177" s="504"/>
      <c r="L177" s="504"/>
      <c r="M177" s="504"/>
      <c r="N177" s="600"/>
      <c r="O177" s="506">
        <f t="shared" si="17"/>
        <v>29.230703599999998</v>
      </c>
      <c r="R177" s="645"/>
    </row>
    <row r="178" spans="1:18" s="500" customFormat="1" ht="29.25" customHeight="1">
      <c r="A178" s="538" t="s">
        <v>529</v>
      </c>
      <c r="B178" s="602" t="s">
        <v>686</v>
      </c>
      <c r="C178" s="539">
        <v>0.49538480000000001</v>
      </c>
      <c r="D178" s="567">
        <v>0.56280109999999994</v>
      </c>
      <c r="E178" s="567"/>
      <c r="F178" s="496"/>
      <c r="G178" s="504"/>
      <c r="H178" s="504"/>
      <c r="I178" s="534"/>
      <c r="J178" s="504"/>
      <c r="K178" s="504"/>
      <c r="L178" s="504"/>
      <c r="M178" s="504"/>
      <c r="N178" s="600"/>
      <c r="O178" s="506">
        <f t="shared" si="17"/>
        <v>1.0581859</v>
      </c>
      <c r="R178" s="645"/>
    </row>
    <row r="179" spans="1:18" s="500" customFormat="1" ht="26.25" customHeight="1">
      <c r="A179" s="533" t="s">
        <v>530</v>
      </c>
      <c r="B179" s="602" t="s">
        <v>687</v>
      </c>
      <c r="C179" s="539">
        <v>13.7013137</v>
      </c>
      <c r="D179" s="567">
        <v>12.240752800000001</v>
      </c>
      <c r="E179" s="567"/>
      <c r="F179" s="496"/>
      <c r="G179" s="504"/>
      <c r="H179" s="504"/>
      <c r="I179" s="534"/>
      <c r="J179" s="504"/>
      <c r="K179" s="504"/>
      <c r="L179" s="504"/>
      <c r="M179" s="504"/>
      <c r="N179" s="600"/>
      <c r="O179" s="506">
        <f t="shared" si="17"/>
        <v>25.942066500000003</v>
      </c>
      <c r="R179" s="645"/>
    </row>
    <row r="180" spans="1:18" s="500" customFormat="1" ht="21" customHeight="1">
      <c r="A180" s="538" t="s">
        <v>531</v>
      </c>
      <c r="B180" s="602" t="s">
        <v>689</v>
      </c>
      <c r="C180" s="539">
        <v>0.18104489999999998</v>
      </c>
      <c r="D180" s="567">
        <v>0.17563670000000001</v>
      </c>
      <c r="E180" s="567"/>
      <c r="F180" s="496"/>
      <c r="G180" s="504"/>
      <c r="H180" s="504"/>
      <c r="I180" s="534"/>
      <c r="J180" s="504"/>
      <c r="K180" s="504"/>
      <c r="L180" s="504"/>
      <c r="M180" s="504"/>
      <c r="N180" s="600"/>
      <c r="O180" s="506">
        <f t="shared" si="17"/>
        <v>0.35668159999999999</v>
      </c>
      <c r="R180" s="645"/>
    </row>
    <row r="181" spans="1:18" s="500" customFormat="1" ht="36.75" customHeight="1">
      <c r="A181" s="538" t="s">
        <v>532</v>
      </c>
      <c r="B181" s="602" t="s">
        <v>690</v>
      </c>
      <c r="C181" s="539">
        <v>1.4310866</v>
      </c>
      <c r="D181" s="567">
        <v>1.4894083999999999</v>
      </c>
      <c r="E181" s="567"/>
      <c r="F181" s="496"/>
      <c r="G181" s="504"/>
      <c r="H181" s="504"/>
      <c r="I181" s="534"/>
      <c r="J181" s="504"/>
      <c r="K181" s="504"/>
      <c r="L181" s="504"/>
      <c r="M181" s="504"/>
      <c r="N181" s="600"/>
      <c r="O181" s="506">
        <f t="shared" si="17"/>
        <v>2.9204949999999998</v>
      </c>
      <c r="R181" s="645"/>
    </row>
    <row r="182" spans="1:18" s="500" customFormat="1" ht="26.25" customHeight="1">
      <c r="A182" s="538" t="s">
        <v>533</v>
      </c>
      <c r="B182" s="602" t="s">
        <v>691</v>
      </c>
      <c r="C182" s="539">
        <v>0.58032159999999999</v>
      </c>
      <c r="D182" s="567">
        <v>0.71238999999999997</v>
      </c>
      <c r="E182" s="567"/>
      <c r="F182" s="496"/>
      <c r="G182" s="504"/>
      <c r="H182" s="504"/>
      <c r="I182" s="534"/>
      <c r="J182" s="504"/>
      <c r="K182" s="504"/>
      <c r="L182" s="504"/>
      <c r="M182" s="504"/>
      <c r="N182" s="600"/>
      <c r="O182" s="506">
        <f t="shared" si="17"/>
        <v>1.2927116000000001</v>
      </c>
      <c r="R182" s="645"/>
    </row>
    <row r="183" spans="1:18" s="500" customFormat="1" ht="30.75" customHeight="1">
      <c r="A183" s="533" t="s">
        <v>534</v>
      </c>
      <c r="B183" s="602" t="s">
        <v>692</v>
      </c>
      <c r="C183" s="539">
        <v>1.1717960000000001</v>
      </c>
      <c r="D183" s="567">
        <v>1.0413993000000001</v>
      </c>
      <c r="E183" s="567"/>
      <c r="F183" s="496"/>
      <c r="G183" s="504"/>
      <c r="H183" s="504"/>
      <c r="I183" s="534"/>
      <c r="J183" s="504"/>
      <c r="K183" s="504"/>
      <c r="L183" s="504"/>
      <c r="M183" s="504"/>
      <c r="N183" s="600"/>
      <c r="O183" s="506">
        <f t="shared" si="17"/>
        <v>2.2131953000000002</v>
      </c>
      <c r="R183" s="645"/>
    </row>
    <row r="184" spans="1:18" s="500" customFormat="1" ht="36" customHeight="1">
      <c r="A184" s="538" t="s">
        <v>535</v>
      </c>
      <c r="B184" s="602" t="s">
        <v>693</v>
      </c>
      <c r="C184" s="539">
        <v>4.1485099999999997E-2</v>
      </c>
      <c r="D184" s="567">
        <v>2.7366900000000003E-2</v>
      </c>
      <c r="E184" s="567"/>
      <c r="F184" s="496"/>
      <c r="G184" s="504"/>
      <c r="H184" s="504"/>
      <c r="I184" s="534"/>
      <c r="J184" s="504"/>
      <c r="K184" s="504"/>
      <c r="L184" s="504"/>
      <c r="M184" s="504"/>
      <c r="N184" s="600"/>
      <c r="O184" s="506">
        <f t="shared" si="17"/>
        <v>6.8851999999999997E-2</v>
      </c>
      <c r="R184" s="645"/>
    </row>
    <row r="185" spans="1:18" s="500" customFormat="1" ht="21" customHeight="1">
      <c r="A185" s="538" t="s">
        <v>536</v>
      </c>
      <c r="B185" s="602" t="s">
        <v>694</v>
      </c>
      <c r="C185" s="539">
        <v>0.79362659999999996</v>
      </c>
      <c r="D185" s="567">
        <v>0.82378549999999995</v>
      </c>
      <c r="E185" s="567"/>
      <c r="F185" s="496"/>
      <c r="G185" s="504"/>
      <c r="H185" s="504"/>
      <c r="I185" s="534"/>
      <c r="J185" s="504"/>
      <c r="K185" s="504"/>
      <c r="L185" s="504"/>
      <c r="M185" s="504"/>
      <c r="N185" s="600"/>
      <c r="O185" s="506">
        <f t="shared" si="17"/>
        <v>1.6174120999999999</v>
      </c>
      <c r="R185" s="645"/>
    </row>
    <row r="186" spans="1:18" s="500" customFormat="1" ht="36.75" customHeight="1">
      <c r="A186" s="538" t="s">
        <v>537</v>
      </c>
      <c r="B186" s="602" t="s">
        <v>695</v>
      </c>
      <c r="C186" s="539">
        <v>0.95140519999999995</v>
      </c>
      <c r="D186" s="567">
        <v>0.99054299999999995</v>
      </c>
      <c r="E186" s="567"/>
      <c r="F186" s="496"/>
      <c r="G186" s="504"/>
      <c r="H186" s="504"/>
      <c r="I186" s="534"/>
      <c r="J186" s="504"/>
      <c r="K186" s="504"/>
      <c r="L186" s="504"/>
      <c r="M186" s="504"/>
      <c r="N186" s="600"/>
      <c r="O186" s="506">
        <f t="shared" si="17"/>
        <v>1.9419481999999999</v>
      </c>
      <c r="R186" s="645"/>
    </row>
    <row r="187" spans="1:18" s="500" customFormat="1" ht="21" customHeight="1">
      <c r="A187" s="533" t="s">
        <v>538</v>
      </c>
      <c r="B187" s="602" t="s">
        <v>696</v>
      </c>
      <c r="C187" s="539">
        <v>0.35005750000000002</v>
      </c>
      <c r="D187" s="567">
        <v>0.31741390000000003</v>
      </c>
      <c r="E187" s="567"/>
      <c r="F187" s="496"/>
      <c r="G187" s="504"/>
      <c r="H187" s="504"/>
      <c r="I187" s="534"/>
      <c r="J187" s="504"/>
      <c r="K187" s="504"/>
      <c r="L187" s="504"/>
      <c r="M187" s="504"/>
      <c r="N187" s="600"/>
      <c r="O187" s="506">
        <f t="shared" si="17"/>
        <v>0.66747140000000005</v>
      </c>
      <c r="R187" s="645"/>
    </row>
    <row r="188" spans="1:18" s="500" customFormat="1" ht="21" customHeight="1">
      <c r="A188" s="538" t="s">
        <v>539</v>
      </c>
      <c r="B188" s="602" t="s">
        <v>697</v>
      </c>
      <c r="C188" s="539">
        <v>1.1968698</v>
      </c>
      <c r="D188" s="567">
        <v>0.89379530000000007</v>
      </c>
      <c r="E188" s="567"/>
      <c r="F188" s="496"/>
      <c r="G188" s="504"/>
      <c r="H188" s="504"/>
      <c r="I188" s="534"/>
      <c r="J188" s="504"/>
      <c r="K188" s="504"/>
      <c r="L188" s="504"/>
      <c r="M188" s="504"/>
      <c r="N188" s="600"/>
      <c r="O188" s="506">
        <f t="shared" si="17"/>
        <v>2.0906650999999998</v>
      </c>
      <c r="R188" s="645"/>
    </row>
    <row r="189" spans="1:18" s="500" customFormat="1" ht="21" customHeight="1">
      <c r="A189" s="538" t="s">
        <v>540</v>
      </c>
      <c r="B189" s="602" t="s">
        <v>698</v>
      </c>
      <c r="C189" s="539">
        <v>0.43221290000000001</v>
      </c>
      <c r="D189" s="567">
        <v>0.36441509999999999</v>
      </c>
      <c r="E189" s="567"/>
      <c r="F189" s="496"/>
      <c r="G189" s="504"/>
      <c r="H189" s="504"/>
      <c r="I189" s="534"/>
      <c r="J189" s="504"/>
      <c r="K189" s="504"/>
      <c r="L189" s="504"/>
      <c r="M189" s="504"/>
      <c r="N189" s="600"/>
      <c r="O189" s="506">
        <f t="shared" si="17"/>
        <v>0.796628</v>
      </c>
      <c r="R189" s="645"/>
    </row>
    <row r="190" spans="1:18" s="500" customFormat="1" ht="21" customHeight="1">
      <c r="A190" s="538" t="s">
        <v>541</v>
      </c>
      <c r="B190" s="602" t="s">
        <v>699</v>
      </c>
      <c r="C190" s="539">
        <v>0.58823000000000003</v>
      </c>
      <c r="D190" s="567">
        <v>0.48527890000000001</v>
      </c>
      <c r="E190" s="567"/>
      <c r="F190" s="496"/>
      <c r="G190" s="504"/>
      <c r="H190" s="504"/>
      <c r="I190" s="534"/>
      <c r="J190" s="504"/>
      <c r="K190" s="504"/>
      <c r="L190" s="504"/>
      <c r="M190" s="504"/>
      <c r="N190" s="600"/>
      <c r="O190" s="506">
        <f t="shared" si="17"/>
        <v>1.0735089</v>
      </c>
      <c r="R190" s="645"/>
    </row>
    <row r="191" spans="1:18" s="500" customFormat="1" ht="21" customHeight="1">
      <c r="A191" s="533" t="s">
        <v>542</v>
      </c>
      <c r="B191" s="602" t="s">
        <v>700</v>
      </c>
      <c r="C191" s="539">
        <v>0.26510850000000002</v>
      </c>
      <c r="D191" s="567">
        <v>0.24507520000000002</v>
      </c>
      <c r="E191" s="567"/>
      <c r="F191" s="496"/>
      <c r="G191" s="504"/>
      <c r="H191" s="504"/>
      <c r="I191" s="534"/>
      <c r="J191" s="504"/>
      <c r="K191" s="504"/>
      <c r="L191" s="504"/>
      <c r="M191" s="504"/>
      <c r="N191" s="600"/>
      <c r="O191" s="506">
        <f t="shared" si="17"/>
        <v>0.51018370000000002</v>
      </c>
      <c r="R191" s="645"/>
    </row>
    <row r="192" spans="1:18" s="500" customFormat="1" ht="21" customHeight="1">
      <c r="A192" s="538" t="s">
        <v>543</v>
      </c>
      <c r="B192" s="546" t="s">
        <v>701</v>
      </c>
      <c r="C192" s="539">
        <v>1.1184000000000001E-3</v>
      </c>
      <c r="D192" s="567"/>
      <c r="E192" s="567"/>
      <c r="F192" s="496"/>
      <c r="G192" s="504"/>
      <c r="H192" s="504"/>
      <c r="I192" s="534"/>
      <c r="J192" s="504"/>
      <c r="K192" s="504"/>
      <c r="L192" s="504"/>
      <c r="M192" s="504"/>
      <c r="N192" s="600"/>
      <c r="O192" s="506">
        <f t="shared" si="17"/>
        <v>1.1184000000000001E-3</v>
      </c>
      <c r="R192" s="645"/>
    </row>
    <row r="193" spans="1:18" s="500" customFormat="1" ht="21" customHeight="1">
      <c r="A193" s="538" t="s">
        <v>544</v>
      </c>
      <c r="B193" s="546" t="s">
        <v>702</v>
      </c>
      <c r="C193" s="539">
        <v>0.25231880000000001</v>
      </c>
      <c r="D193" s="567">
        <v>0.24097220000000003</v>
      </c>
      <c r="E193" s="567"/>
      <c r="F193" s="496"/>
      <c r="G193" s="504"/>
      <c r="H193" s="504"/>
      <c r="I193" s="534"/>
      <c r="J193" s="541"/>
      <c r="K193" s="504"/>
      <c r="L193" s="504"/>
      <c r="M193" s="504"/>
      <c r="N193" s="600"/>
      <c r="O193" s="506">
        <f t="shared" si="17"/>
        <v>0.49329100000000004</v>
      </c>
      <c r="R193" s="645"/>
    </row>
    <row r="194" spans="1:18" s="500" customFormat="1" ht="21" customHeight="1">
      <c r="A194" s="538" t="s">
        <v>545</v>
      </c>
      <c r="B194" s="546" t="s">
        <v>703</v>
      </c>
      <c r="C194" s="539">
        <v>0</v>
      </c>
      <c r="D194" s="567"/>
      <c r="E194" s="567"/>
      <c r="F194" s="496"/>
      <c r="G194" s="504"/>
      <c r="H194" s="504"/>
      <c r="I194" s="534"/>
      <c r="J194" s="505"/>
      <c r="K194" s="504"/>
      <c r="L194" s="504"/>
      <c r="M194" s="504"/>
      <c r="N194" s="600"/>
      <c r="O194" s="506">
        <f t="shared" si="17"/>
        <v>0</v>
      </c>
      <c r="R194" s="645"/>
    </row>
    <row r="195" spans="1:18" s="500" customFormat="1" ht="21" customHeight="1">
      <c r="A195" s="533" t="s">
        <v>546</v>
      </c>
      <c r="B195" s="546" t="s">
        <v>704</v>
      </c>
      <c r="C195" s="539">
        <v>1.2303799999999998E-2</v>
      </c>
      <c r="D195" s="567">
        <v>1.17476E-2</v>
      </c>
      <c r="E195" s="567"/>
      <c r="F195" s="496"/>
      <c r="G195" s="504"/>
      <c r="H195" s="504"/>
      <c r="I195" s="534"/>
      <c r="J195" s="505"/>
      <c r="K195" s="504"/>
      <c r="L195" s="504"/>
      <c r="M195" s="504"/>
      <c r="N195" s="600"/>
      <c r="O195" s="506">
        <f t="shared" si="17"/>
        <v>2.4051400000000001E-2</v>
      </c>
      <c r="R195" s="645"/>
    </row>
    <row r="196" spans="1:18" s="500" customFormat="1" ht="21" customHeight="1">
      <c r="A196" s="538" t="s">
        <v>547</v>
      </c>
      <c r="B196" s="546" t="s">
        <v>705</v>
      </c>
      <c r="C196" s="539">
        <v>3.1438733999999999</v>
      </c>
      <c r="D196" s="567">
        <v>2.7632539999999999</v>
      </c>
      <c r="E196" s="567"/>
      <c r="F196" s="496"/>
      <c r="G196" s="504"/>
      <c r="H196" s="504"/>
      <c r="I196" s="534"/>
      <c r="J196" s="505"/>
      <c r="K196" s="504"/>
      <c r="L196" s="504"/>
      <c r="M196" s="504"/>
      <c r="N196" s="600"/>
      <c r="O196" s="506">
        <f t="shared" si="17"/>
        <v>5.9071274000000003</v>
      </c>
      <c r="R196" s="645"/>
    </row>
    <row r="197" spans="1:18" s="500" customFormat="1" ht="21" customHeight="1">
      <c r="A197" s="538" t="s">
        <v>548</v>
      </c>
      <c r="B197" s="546" t="s">
        <v>706</v>
      </c>
      <c r="C197" s="539">
        <v>2.3765577000000002</v>
      </c>
      <c r="D197" s="567">
        <v>2.5707271</v>
      </c>
      <c r="E197" s="567"/>
      <c r="F197" s="496"/>
      <c r="G197" s="504"/>
      <c r="H197" s="504"/>
      <c r="I197" s="534"/>
      <c r="J197" s="505"/>
      <c r="K197" s="504"/>
      <c r="L197" s="504"/>
      <c r="M197" s="504"/>
      <c r="N197" s="600"/>
      <c r="O197" s="506">
        <f t="shared" si="17"/>
        <v>4.9472848000000003</v>
      </c>
      <c r="R197" s="645"/>
    </row>
    <row r="198" spans="1:18" s="500" customFormat="1" ht="21" customHeight="1">
      <c r="A198" s="538" t="s">
        <v>549</v>
      </c>
      <c r="B198" s="546" t="s">
        <v>707</v>
      </c>
      <c r="C198" s="539">
        <v>1.7887500000000001E-2</v>
      </c>
      <c r="D198" s="567">
        <v>1.59983E-2</v>
      </c>
      <c r="E198" s="567"/>
      <c r="F198" s="496"/>
      <c r="G198" s="504"/>
      <c r="H198" s="504"/>
      <c r="I198" s="534"/>
      <c r="J198" s="505"/>
      <c r="K198" s="504"/>
      <c r="L198" s="504"/>
      <c r="M198" s="504"/>
      <c r="N198" s="600"/>
      <c r="O198" s="506">
        <f t="shared" si="17"/>
        <v>3.3885800000000001E-2</v>
      </c>
      <c r="R198" s="645"/>
    </row>
    <row r="199" spans="1:18" s="500" customFormat="1" ht="21" customHeight="1">
      <c r="A199" s="538" t="s">
        <v>550</v>
      </c>
      <c r="B199" s="546" t="s">
        <v>762</v>
      </c>
      <c r="C199" s="539">
        <v>12.774488099999999</v>
      </c>
      <c r="D199" s="567">
        <v>11.5814655</v>
      </c>
      <c r="E199" s="567"/>
      <c r="F199" s="496"/>
      <c r="G199" s="504"/>
      <c r="H199" s="604"/>
      <c r="I199" s="534"/>
      <c r="J199" s="505"/>
      <c r="K199" s="504"/>
      <c r="L199" s="504"/>
      <c r="M199" s="504"/>
      <c r="N199" s="600"/>
      <c r="O199" s="506">
        <f t="shared" si="17"/>
        <v>24.355953599999999</v>
      </c>
      <c r="R199" s="645"/>
    </row>
    <row r="200" spans="1:18" s="500" customFormat="1" ht="21" customHeight="1">
      <c r="A200" s="533" t="s">
        <v>551</v>
      </c>
      <c r="B200" s="546" t="s">
        <v>710</v>
      </c>
      <c r="C200" s="539">
        <v>1.2015582</v>
      </c>
      <c r="D200" s="567">
        <v>1.186258</v>
      </c>
      <c r="E200" s="567"/>
      <c r="F200" s="496"/>
      <c r="G200" s="504"/>
      <c r="H200" s="504"/>
      <c r="I200" s="534"/>
      <c r="J200" s="505"/>
      <c r="K200" s="504"/>
      <c r="L200" s="504"/>
      <c r="M200" s="504"/>
      <c r="N200" s="600"/>
      <c r="O200" s="506">
        <f t="shared" si="17"/>
        <v>2.3878162000000001</v>
      </c>
      <c r="R200" s="645"/>
    </row>
    <row r="201" spans="1:18" s="500" customFormat="1" ht="21" customHeight="1">
      <c r="A201" s="538" t="s">
        <v>552</v>
      </c>
      <c r="B201" s="546" t="s">
        <v>711</v>
      </c>
      <c r="C201" s="539">
        <v>1.8113199999999999E-2</v>
      </c>
      <c r="D201" s="567">
        <v>1.6424500000000002E-2</v>
      </c>
      <c r="E201" s="567"/>
      <c r="F201" s="496"/>
      <c r="G201" s="504"/>
      <c r="H201" s="504"/>
      <c r="I201" s="534"/>
      <c r="J201" s="505"/>
      <c r="K201" s="504"/>
      <c r="L201" s="504"/>
      <c r="M201" s="504"/>
      <c r="N201" s="600"/>
      <c r="O201" s="506">
        <f t="shared" si="17"/>
        <v>3.4537700000000005E-2</v>
      </c>
      <c r="R201" s="645"/>
    </row>
    <row r="202" spans="1:18" s="500" customFormat="1" ht="21" customHeight="1">
      <c r="A202" s="538" t="s">
        <v>553</v>
      </c>
      <c r="B202" s="546" t="s">
        <v>712</v>
      </c>
      <c r="C202" s="539">
        <v>0</v>
      </c>
      <c r="D202" s="567">
        <v>0</v>
      </c>
      <c r="E202" s="567"/>
      <c r="F202" s="496"/>
      <c r="G202" s="504"/>
      <c r="H202" s="504"/>
      <c r="I202" s="534"/>
      <c r="J202" s="505"/>
      <c r="K202" s="504"/>
      <c r="L202" s="504"/>
      <c r="M202" s="504"/>
      <c r="N202" s="600"/>
      <c r="O202" s="506">
        <f t="shared" si="17"/>
        <v>0</v>
      </c>
      <c r="R202" s="645"/>
    </row>
    <row r="203" spans="1:18" s="500" customFormat="1" ht="21" customHeight="1">
      <c r="A203" s="538" t="s">
        <v>554</v>
      </c>
      <c r="B203" s="546" t="s">
        <v>713</v>
      </c>
      <c r="C203" s="539">
        <v>0.61756739999999999</v>
      </c>
      <c r="D203" s="567">
        <v>0.49365770000000003</v>
      </c>
      <c r="E203" s="567"/>
      <c r="F203" s="496"/>
      <c r="G203" s="504"/>
      <c r="H203" s="504"/>
      <c r="I203" s="534"/>
      <c r="J203" s="605"/>
      <c r="K203" s="504"/>
      <c r="L203" s="504"/>
      <c r="M203" s="504"/>
      <c r="N203" s="737"/>
      <c r="O203" s="506">
        <f t="shared" si="17"/>
        <v>1.1112251</v>
      </c>
      <c r="R203" s="645"/>
    </row>
    <row r="204" spans="1:18" s="500" customFormat="1" ht="21" customHeight="1">
      <c r="A204" s="538" t="s">
        <v>555</v>
      </c>
      <c r="B204" s="546" t="s">
        <v>714</v>
      </c>
      <c r="C204" s="514">
        <v>0</v>
      </c>
      <c r="D204" s="567"/>
      <c r="E204" s="567"/>
      <c r="F204" s="516"/>
      <c r="G204" s="515"/>
      <c r="H204" s="515"/>
      <c r="I204" s="534"/>
      <c r="J204" s="544"/>
      <c r="K204" s="515"/>
      <c r="L204" s="515"/>
      <c r="M204" s="515"/>
      <c r="N204" s="741"/>
      <c r="O204" s="506">
        <f t="shared" si="17"/>
        <v>0</v>
      </c>
      <c r="R204" s="645"/>
    </row>
    <row r="205" spans="1:18" s="500" customFormat="1" ht="21" customHeight="1">
      <c r="A205" s="533" t="s">
        <v>556</v>
      </c>
      <c r="B205" s="546" t="s">
        <v>715</v>
      </c>
      <c r="C205" s="539">
        <v>0</v>
      </c>
      <c r="D205" s="534"/>
      <c r="E205" s="534"/>
      <c r="F205" s="504"/>
      <c r="G205" s="504"/>
      <c r="H205" s="504"/>
      <c r="I205" s="534"/>
      <c r="J205" s="541"/>
      <c r="K205" s="504"/>
      <c r="L205" s="504"/>
      <c r="M205" s="504"/>
      <c r="N205" s="737"/>
      <c r="O205" s="506">
        <f t="shared" si="17"/>
        <v>0</v>
      </c>
      <c r="R205" s="645"/>
    </row>
    <row r="206" spans="1:18" s="500" customFormat="1" ht="21" customHeight="1">
      <c r="A206" s="538" t="s">
        <v>557</v>
      </c>
      <c r="B206" s="546" t="s">
        <v>716</v>
      </c>
      <c r="C206" s="539">
        <v>4.0606999999999996E-3</v>
      </c>
      <c r="D206" s="548"/>
      <c r="E206" s="606"/>
      <c r="F206" s="504"/>
      <c r="G206" s="529"/>
      <c r="H206" s="529"/>
      <c r="I206" s="534"/>
      <c r="J206" s="541"/>
      <c r="K206" s="516"/>
      <c r="L206" s="516"/>
      <c r="M206" s="516"/>
      <c r="N206" s="742"/>
      <c r="O206" s="506">
        <f t="shared" ref="O206:O234" si="21">SUM(C206:N206)</f>
        <v>4.0606999999999996E-3</v>
      </c>
      <c r="R206" s="645"/>
    </row>
    <row r="207" spans="1:18" s="500" customFormat="1" ht="21" customHeight="1">
      <c r="A207" s="538" t="s">
        <v>558</v>
      </c>
      <c r="B207" s="546" t="s">
        <v>717</v>
      </c>
      <c r="C207" s="539">
        <v>1.64926E-2</v>
      </c>
      <c r="D207" s="534">
        <v>1.2855500000000001E-2</v>
      </c>
      <c r="E207" s="534"/>
      <c r="F207" s="504"/>
      <c r="G207" s="504"/>
      <c r="H207" s="504"/>
      <c r="I207" s="534"/>
      <c r="J207" s="541"/>
      <c r="K207" s="504"/>
      <c r="L207" s="504"/>
      <c r="M207" s="504"/>
      <c r="N207" s="737"/>
      <c r="O207" s="506">
        <f t="shared" si="21"/>
        <v>2.9348100000000002E-2</v>
      </c>
      <c r="R207" s="645"/>
    </row>
    <row r="208" spans="1:18" s="500" customFormat="1" ht="21" customHeight="1">
      <c r="A208" s="533" t="s">
        <v>559</v>
      </c>
      <c r="B208" s="546" t="s">
        <v>718</v>
      </c>
      <c r="C208" s="539">
        <v>31.551247199999999</v>
      </c>
      <c r="D208" s="534">
        <v>14.698035000000001</v>
      </c>
      <c r="E208" s="534"/>
      <c r="F208" s="504"/>
      <c r="G208" s="504"/>
      <c r="H208" s="504"/>
      <c r="I208" s="534"/>
      <c r="J208" s="541"/>
      <c r="K208" s="504"/>
      <c r="L208" s="504"/>
      <c r="M208" s="504"/>
      <c r="N208" s="737"/>
      <c r="O208" s="506">
        <f t="shared" si="21"/>
        <v>46.249282199999996</v>
      </c>
      <c r="R208" s="645"/>
    </row>
    <row r="209" spans="1:18" s="500" customFormat="1" ht="21" customHeight="1">
      <c r="A209" s="538" t="s">
        <v>560</v>
      </c>
      <c r="B209" s="546" t="s">
        <v>736</v>
      </c>
      <c r="C209" s="539">
        <v>0.82187869999999996</v>
      </c>
      <c r="D209" s="534">
        <v>0.72743519999999995</v>
      </c>
      <c r="E209" s="534"/>
      <c r="F209" s="504"/>
      <c r="G209" s="504"/>
      <c r="H209" s="504"/>
      <c r="I209" s="534"/>
      <c r="J209" s="541"/>
      <c r="K209" s="504"/>
      <c r="L209" s="504"/>
      <c r="M209" s="504"/>
      <c r="N209" s="737"/>
      <c r="O209" s="506">
        <f t="shared" si="21"/>
        <v>1.5493139</v>
      </c>
      <c r="R209" s="645"/>
    </row>
    <row r="210" spans="1:18" s="500" customFormat="1" ht="21" customHeight="1">
      <c r="A210" s="538" t="s">
        <v>561</v>
      </c>
      <c r="B210" s="546" t="s">
        <v>740</v>
      </c>
      <c r="C210" s="539">
        <v>5.3067499999999997E-2</v>
      </c>
      <c r="D210" s="534">
        <v>4.6845999999999999E-2</v>
      </c>
      <c r="E210" s="534"/>
      <c r="F210" s="504"/>
      <c r="G210" s="504"/>
      <c r="H210" s="504"/>
      <c r="I210" s="534"/>
      <c r="J210" s="541"/>
      <c r="K210" s="504"/>
      <c r="L210" s="504"/>
      <c r="M210" s="504"/>
      <c r="N210" s="737"/>
      <c r="O210" s="506">
        <f t="shared" si="21"/>
        <v>9.9913499999999988E-2</v>
      </c>
      <c r="R210" s="645"/>
    </row>
    <row r="211" spans="1:18" s="500" customFormat="1" ht="21" customHeight="1">
      <c r="A211" s="533" t="s">
        <v>562</v>
      </c>
      <c r="B211" s="546" t="s">
        <v>741</v>
      </c>
      <c r="C211" s="539">
        <v>0</v>
      </c>
      <c r="D211" s="534"/>
      <c r="E211" s="534"/>
      <c r="F211" s="504"/>
      <c r="G211" s="504"/>
      <c r="H211" s="504"/>
      <c r="I211" s="534"/>
      <c r="J211" s="541"/>
      <c r="K211" s="504"/>
      <c r="L211" s="504"/>
      <c r="M211" s="504"/>
      <c r="N211" s="737"/>
      <c r="O211" s="506">
        <f t="shared" si="21"/>
        <v>0</v>
      </c>
      <c r="R211" s="645"/>
    </row>
    <row r="212" spans="1:18" s="500" customFormat="1" ht="21" customHeight="1">
      <c r="A212" s="538" t="s">
        <v>563</v>
      </c>
      <c r="B212" s="546" t="s">
        <v>747</v>
      </c>
      <c r="C212" s="539">
        <v>0.166326</v>
      </c>
      <c r="D212" s="534">
        <v>0.1748526</v>
      </c>
      <c r="E212" s="534"/>
      <c r="F212" s="504"/>
      <c r="G212" s="504"/>
      <c r="H212" s="504"/>
      <c r="I212" s="534"/>
      <c r="J212" s="541"/>
      <c r="K212" s="504"/>
      <c r="L212" s="504"/>
      <c r="M212" s="504"/>
      <c r="N212" s="737"/>
      <c r="O212" s="506">
        <f t="shared" si="21"/>
        <v>0.3411786</v>
      </c>
      <c r="R212" s="645"/>
    </row>
    <row r="213" spans="1:18" s="500" customFormat="1" ht="21" customHeight="1">
      <c r="A213" s="538" t="s">
        <v>735</v>
      </c>
      <c r="B213" s="546" t="s">
        <v>749</v>
      </c>
      <c r="C213" s="539">
        <v>0.54357769999999994</v>
      </c>
      <c r="D213" s="534">
        <v>0.55319010000000002</v>
      </c>
      <c r="E213" s="534"/>
      <c r="F213" s="504"/>
      <c r="G213" s="504"/>
      <c r="H213" s="504"/>
      <c r="I213" s="534"/>
      <c r="J213" s="541"/>
      <c r="K213" s="504"/>
      <c r="L213" s="504"/>
      <c r="M213" s="504"/>
      <c r="N213" s="737"/>
      <c r="O213" s="506">
        <f t="shared" si="21"/>
        <v>1.0967677999999998</v>
      </c>
      <c r="R213" s="645"/>
    </row>
    <row r="214" spans="1:18" s="500" customFormat="1" ht="21" customHeight="1">
      <c r="A214" s="533" t="s">
        <v>738</v>
      </c>
      <c r="B214" s="546" t="s">
        <v>750</v>
      </c>
      <c r="C214" s="539">
        <v>2.0006176999999998</v>
      </c>
      <c r="D214" s="534">
        <v>1.7932132000000001</v>
      </c>
      <c r="E214" s="534"/>
      <c r="F214" s="504"/>
      <c r="G214" s="504"/>
      <c r="H214" s="504"/>
      <c r="I214" s="534"/>
      <c r="J214" s="541"/>
      <c r="K214" s="504"/>
      <c r="L214" s="504"/>
      <c r="M214" s="504"/>
      <c r="N214" s="737"/>
      <c r="O214" s="506">
        <f t="shared" si="21"/>
        <v>3.7938308999999997</v>
      </c>
      <c r="R214" s="645"/>
    </row>
    <row r="215" spans="1:18" s="500" customFormat="1" ht="21" customHeight="1" thickBot="1">
      <c r="A215" s="564" t="s">
        <v>739</v>
      </c>
      <c r="B215" s="607" t="s">
        <v>756</v>
      </c>
      <c r="C215" s="514">
        <v>1.8183000000000001E-2</v>
      </c>
      <c r="D215" s="567">
        <v>2.13928E-2</v>
      </c>
      <c r="E215" s="567"/>
      <c r="F215" s="515"/>
      <c r="G215" s="515"/>
      <c r="H215" s="515"/>
      <c r="I215" s="567"/>
      <c r="J215" s="544"/>
      <c r="K215" s="515"/>
      <c r="L215" s="515"/>
      <c r="M215" s="515"/>
      <c r="N215" s="741"/>
      <c r="O215" s="519">
        <f t="shared" si="21"/>
        <v>3.9575800000000001E-2</v>
      </c>
      <c r="R215" s="645"/>
    </row>
    <row r="216" spans="1:18" s="500" customFormat="1" ht="25.5" customHeight="1" thickBot="1">
      <c r="A216" s="488">
        <v>6</v>
      </c>
      <c r="B216" s="780" t="s">
        <v>564</v>
      </c>
      <c r="C216" s="750">
        <v>1.411975500000024</v>
      </c>
      <c r="D216" s="491">
        <v>1.5549542999999959</v>
      </c>
      <c r="E216" s="491"/>
      <c r="F216" s="491"/>
      <c r="G216" s="491"/>
      <c r="H216" s="491"/>
      <c r="I216" s="491"/>
      <c r="J216" s="491"/>
      <c r="K216" s="491"/>
      <c r="L216" s="491"/>
      <c r="M216" s="491"/>
      <c r="N216" s="751"/>
      <c r="O216" s="492">
        <f t="shared" si="21"/>
        <v>2.9669298000000199</v>
      </c>
      <c r="R216" s="645"/>
    </row>
    <row r="217" spans="1:18" s="487" customFormat="1" ht="27.75" customHeight="1" thickBot="1">
      <c r="A217" s="488">
        <v>7</v>
      </c>
      <c r="B217" s="489" t="s">
        <v>565</v>
      </c>
      <c r="C217" s="527">
        <f>SUM(C218:C221)</f>
        <v>0.34085009999999999</v>
      </c>
      <c r="D217" s="491">
        <f>SUM(D218:D221)</f>
        <v>7.5432399999999997E-2</v>
      </c>
      <c r="E217" s="491">
        <f t="shared" ref="E217:N217" si="22">SUM(E218:E221)</f>
        <v>0</v>
      </c>
      <c r="F217" s="491">
        <f t="shared" si="22"/>
        <v>0</v>
      </c>
      <c r="G217" s="491">
        <f t="shared" si="22"/>
        <v>0</v>
      </c>
      <c r="H217" s="491">
        <f t="shared" si="22"/>
        <v>0</v>
      </c>
      <c r="I217" s="491">
        <f t="shared" si="22"/>
        <v>0</v>
      </c>
      <c r="J217" s="491">
        <f t="shared" si="22"/>
        <v>0</v>
      </c>
      <c r="K217" s="491">
        <f t="shared" si="22"/>
        <v>0</v>
      </c>
      <c r="L217" s="491">
        <f t="shared" si="22"/>
        <v>0</v>
      </c>
      <c r="M217" s="491">
        <f t="shared" si="22"/>
        <v>0</v>
      </c>
      <c r="N217" s="491">
        <f t="shared" si="22"/>
        <v>0</v>
      </c>
      <c r="O217" s="492">
        <f t="shared" si="21"/>
        <v>0.4162825</v>
      </c>
      <c r="R217" s="645"/>
    </row>
    <row r="218" spans="1:18" s="500" customFormat="1" ht="25.5" customHeight="1">
      <c r="A218" s="599">
        <v>7.1</v>
      </c>
      <c r="B218" s="494" t="s">
        <v>566</v>
      </c>
      <c r="C218" s="496"/>
      <c r="D218" s="496"/>
      <c r="E218" s="496"/>
      <c r="F218" s="496"/>
      <c r="G218" s="496"/>
      <c r="H218" s="496"/>
      <c r="I218" s="497"/>
      <c r="J218" s="497"/>
      <c r="K218" s="497"/>
      <c r="L218" s="497"/>
      <c r="M218" s="497"/>
      <c r="N218" s="498"/>
      <c r="O218" s="506">
        <f t="shared" si="21"/>
        <v>0</v>
      </c>
      <c r="R218" s="645"/>
    </row>
    <row r="219" spans="1:18" s="500" customFormat="1" ht="25.5" customHeight="1">
      <c r="A219" s="599">
        <v>7.2</v>
      </c>
      <c r="B219" s="502" t="s">
        <v>567</v>
      </c>
      <c r="C219" s="496"/>
      <c r="D219" s="743"/>
      <c r="E219" s="504"/>
      <c r="F219" s="504"/>
      <c r="G219" s="504"/>
      <c r="H219" s="504"/>
      <c r="I219" s="508"/>
      <c r="J219" s="508"/>
      <c r="K219" s="508"/>
      <c r="L219" s="508"/>
      <c r="M219" s="508"/>
      <c r="N219" s="543"/>
      <c r="O219" s="506">
        <f t="shared" si="21"/>
        <v>0</v>
      </c>
      <c r="R219" s="645"/>
    </row>
    <row r="220" spans="1:18" s="500" customFormat="1" ht="25.5" customHeight="1">
      <c r="A220" s="599">
        <v>7.3</v>
      </c>
      <c r="B220" s="502" t="s">
        <v>568</v>
      </c>
      <c r="C220" s="496">
        <v>0.34085009999999999</v>
      </c>
      <c r="D220" s="534">
        <v>7.5432399999999997E-2</v>
      </c>
      <c r="E220" s="761"/>
      <c r="F220" s="504"/>
      <c r="G220" s="504"/>
      <c r="H220" s="504"/>
      <c r="I220" s="508"/>
      <c r="J220" s="508"/>
      <c r="K220" s="508"/>
      <c r="L220" s="508"/>
      <c r="M220" s="508"/>
      <c r="N220" s="543"/>
      <c r="O220" s="506">
        <f t="shared" si="21"/>
        <v>0.4162825</v>
      </c>
      <c r="R220" s="645"/>
    </row>
    <row r="221" spans="1:18" s="500" customFormat="1" ht="25.5" customHeight="1" thickBot="1">
      <c r="A221" s="599">
        <v>7.4</v>
      </c>
      <c r="B221" s="530" t="s">
        <v>569</v>
      </c>
      <c r="C221" s="496"/>
      <c r="D221" s="516"/>
      <c r="E221" s="762"/>
      <c r="F221" s="515"/>
      <c r="G221" s="515"/>
      <c r="H221" s="515"/>
      <c r="I221" s="532"/>
      <c r="J221" s="532"/>
      <c r="K221" s="532"/>
      <c r="L221" s="532"/>
      <c r="M221" s="532"/>
      <c r="N221" s="571"/>
      <c r="O221" s="519">
        <f t="shared" si="21"/>
        <v>0</v>
      </c>
      <c r="R221" s="645"/>
    </row>
    <row r="222" spans="1:18" s="487" customFormat="1" ht="35.25" customHeight="1" thickBot="1">
      <c r="A222" s="608">
        <v>8</v>
      </c>
      <c r="B222" s="528" t="s">
        <v>570</v>
      </c>
      <c r="C222" s="527">
        <f>C223+C225</f>
        <v>77.217374000000049</v>
      </c>
      <c r="D222" s="491">
        <f>D223+D225</f>
        <v>92.88582330000024</v>
      </c>
      <c r="E222" s="491">
        <f t="shared" ref="E222:N222" si="23">E223+E225</f>
        <v>0</v>
      </c>
      <c r="F222" s="491">
        <f t="shared" si="23"/>
        <v>0</v>
      </c>
      <c r="G222" s="491">
        <f t="shared" si="23"/>
        <v>0</v>
      </c>
      <c r="H222" s="491">
        <f t="shared" si="23"/>
        <v>0</v>
      </c>
      <c r="I222" s="491">
        <f t="shared" si="23"/>
        <v>0</v>
      </c>
      <c r="J222" s="491">
        <f t="shared" si="23"/>
        <v>0</v>
      </c>
      <c r="K222" s="491">
        <f t="shared" si="23"/>
        <v>0</v>
      </c>
      <c r="L222" s="491">
        <f t="shared" si="23"/>
        <v>0</v>
      </c>
      <c r="M222" s="491">
        <f t="shared" si="23"/>
        <v>0</v>
      </c>
      <c r="N222" s="491">
        <f t="shared" si="23"/>
        <v>0</v>
      </c>
      <c r="O222" s="492">
        <f t="shared" si="21"/>
        <v>170.10319730000029</v>
      </c>
      <c r="R222" s="645"/>
    </row>
    <row r="223" spans="1:18" s="487" customFormat="1" ht="39.6" customHeight="1" thickBot="1">
      <c r="A223" s="549">
        <v>8.1</v>
      </c>
      <c r="B223" s="528" t="s">
        <v>571</v>
      </c>
      <c r="C223" s="490">
        <f>C224</f>
        <v>14.733258700000048</v>
      </c>
      <c r="D223" s="491">
        <f>D224</f>
        <v>18.211332500000239</v>
      </c>
      <c r="E223" s="491">
        <f t="shared" ref="E223:N223" si="24">E224</f>
        <v>0</v>
      </c>
      <c r="F223" s="491">
        <f t="shared" si="24"/>
        <v>0</v>
      </c>
      <c r="G223" s="491">
        <f t="shared" si="24"/>
        <v>0</v>
      </c>
      <c r="H223" s="491">
        <f t="shared" si="24"/>
        <v>0</v>
      </c>
      <c r="I223" s="491">
        <f t="shared" si="24"/>
        <v>0</v>
      </c>
      <c r="J223" s="491">
        <f t="shared" si="24"/>
        <v>0</v>
      </c>
      <c r="K223" s="491">
        <f t="shared" si="24"/>
        <v>0</v>
      </c>
      <c r="L223" s="491">
        <f t="shared" si="24"/>
        <v>0</v>
      </c>
      <c r="M223" s="491">
        <f t="shared" si="24"/>
        <v>0</v>
      </c>
      <c r="N223" s="491">
        <f t="shared" si="24"/>
        <v>0</v>
      </c>
      <c r="O223" s="492">
        <f t="shared" si="21"/>
        <v>32.944591200000289</v>
      </c>
      <c r="R223" s="645"/>
    </row>
    <row r="224" spans="1:18" s="612" customFormat="1" ht="28.5" customHeight="1" thickBot="1">
      <c r="A224" s="609" t="s">
        <v>572</v>
      </c>
      <c r="B224" s="651" t="s">
        <v>721</v>
      </c>
      <c r="C224" s="655">
        <v>14.733258700000048</v>
      </c>
      <c r="D224" s="610">
        <v>18.211332500000239</v>
      </c>
      <c r="E224" s="610"/>
      <c r="F224" s="610"/>
      <c r="G224" s="610"/>
      <c r="H224" s="610"/>
      <c r="I224" s="610"/>
      <c r="J224" s="610"/>
      <c r="K224" s="610"/>
      <c r="L224" s="610"/>
      <c r="M224" s="610"/>
      <c r="N224" s="611"/>
      <c r="O224" s="506">
        <f t="shared" si="21"/>
        <v>32.944591200000289</v>
      </c>
      <c r="R224" s="645"/>
    </row>
    <row r="225" spans="1:18" s="487" customFormat="1" ht="54.75" customHeight="1" thickBot="1">
      <c r="A225" s="579">
        <v>8.1999999999999993</v>
      </c>
      <c r="B225" s="528" t="s">
        <v>573</v>
      </c>
      <c r="C225" s="527">
        <f>SUM(C226:C227)</f>
        <v>62.484115299999999</v>
      </c>
      <c r="D225" s="491">
        <f>SUM(D226:D227)</f>
        <v>74.674490800000001</v>
      </c>
      <c r="E225" s="491">
        <f t="shared" ref="E225:N225" si="25">SUM(E226:E227)</f>
        <v>0</v>
      </c>
      <c r="F225" s="491">
        <f t="shared" si="25"/>
        <v>0</v>
      </c>
      <c r="G225" s="491">
        <f t="shared" si="25"/>
        <v>0</v>
      </c>
      <c r="H225" s="491">
        <f t="shared" si="25"/>
        <v>0</v>
      </c>
      <c r="I225" s="491">
        <f t="shared" si="25"/>
        <v>0</v>
      </c>
      <c r="J225" s="491">
        <f t="shared" si="25"/>
        <v>0</v>
      </c>
      <c r="K225" s="491">
        <f t="shared" si="25"/>
        <v>0</v>
      </c>
      <c r="L225" s="491">
        <f t="shared" si="25"/>
        <v>0</v>
      </c>
      <c r="M225" s="491">
        <f t="shared" si="25"/>
        <v>0</v>
      </c>
      <c r="N225" s="491">
        <f t="shared" si="25"/>
        <v>0</v>
      </c>
      <c r="O225" s="492">
        <f t="shared" si="21"/>
        <v>137.15860609999999</v>
      </c>
      <c r="R225" s="645"/>
    </row>
    <row r="226" spans="1:18" s="487" customFormat="1" ht="25.5" customHeight="1">
      <c r="A226" s="613" t="s">
        <v>574</v>
      </c>
      <c r="B226" s="652" t="s">
        <v>663</v>
      </c>
      <c r="C226" s="614">
        <v>38.918767799999998</v>
      </c>
      <c r="D226" s="615">
        <v>51.290750299999999</v>
      </c>
      <c r="E226" s="615"/>
      <c r="F226" s="615"/>
      <c r="G226" s="615"/>
      <c r="H226" s="615"/>
      <c r="I226" s="615"/>
      <c r="J226" s="615"/>
      <c r="K226" s="615"/>
      <c r="L226" s="615"/>
      <c r="M226" s="615"/>
      <c r="N226" s="616"/>
      <c r="O226" s="617">
        <f t="shared" si="21"/>
        <v>90.209518099999997</v>
      </c>
      <c r="R226" s="645"/>
    </row>
    <row r="227" spans="1:18" s="487" customFormat="1" ht="25.5" customHeight="1" thickBot="1">
      <c r="A227" s="618" t="s">
        <v>575</v>
      </c>
      <c r="B227" s="653" t="s">
        <v>722</v>
      </c>
      <c r="C227" s="656">
        <v>23.565347500000001</v>
      </c>
      <c r="D227" s="619">
        <v>23.383740499999998</v>
      </c>
      <c r="E227" s="619"/>
      <c r="F227" s="619"/>
      <c r="G227" s="619"/>
      <c r="H227" s="619"/>
      <c r="I227" s="619"/>
      <c r="J227" s="619"/>
      <c r="K227" s="619"/>
      <c r="L227" s="619"/>
      <c r="M227" s="619"/>
      <c r="N227" s="620"/>
      <c r="O227" s="621">
        <f t="shared" si="21"/>
        <v>46.949088000000003</v>
      </c>
      <c r="R227" s="645"/>
    </row>
    <row r="228" spans="1:18">
      <c r="C228" s="622"/>
    </row>
    <row r="229" spans="1:18">
      <c r="C229" s="622"/>
    </row>
    <row r="230" spans="1:18" ht="19.5" thickBot="1">
      <c r="C230" s="622"/>
    </row>
    <row r="231" spans="1:18" ht="22.5" customHeight="1" thickBot="1">
      <c r="A231" s="624">
        <v>9</v>
      </c>
      <c r="B231" s="489" t="s">
        <v>576</v>
      </c>
      <c r="C231" s="490">
        <f>SUM(C232:C234)</f>
        <v>0</v>
      </c>
      <c r="D231" s="491">
        <f t="shared" ref="D231:N231" si="26">SUM(D232:D234)</f>
        <v>0</v>
      </c>
      <c r="E231" s="491">
        <f t="shared" si="26"/>
        <v>0</v>
      </c>
      <c r="F231" s="491">
        <f t="shared" si="26"/>
        <v>0</v>
      </c>
      <c r="G231" s="491">
        <f t="shared" si="26"/>
        <v>0</v>
      </c>
      <c r="H231" s="491">
        <f t="shared" si="26"/>
        <v>0</v>
      </c>
      <c r="I231" s="491">
        <f t="shared" si="26"/>
        <v>0</v>
      </c>
      <c r="J231" s="491">
        <f t="shared" si="26"/>
        <v>0</v>
      </c>
      <c r="K231" s="491">
        <f t="shared" si="26"/>
        <v>0</v>
      </c>
      <c r="L231" s="491">
        <f t="shared" si="26"/>
        <v>0</v>
      </c>
      <c r="M231" s="491">
        <f t="shared" si="26"/>
        <v>0</v>
      </c>
      <c r="N231" s="587">
        <f t="shared" si="26"/>
        <v>0</v>
      </c>
      <c r="O231" s="492">
        <f t="shared" si="21"/>
        <v>0</v>
      </c>
    </row>
    <row r="232" spans="1:18">
      <c r="A232" s="625">
        <v>9.1</v>
      </c>
      <c r="B232" s="626" t="s">
        <v>577</v>
      </c>
      <c r="C232" s="555"/>
      <c r="D232" s="547"/>
      <c r="E232" s="496"/>
      <c r="F232" s="496"/>
      <c r="G232" s="496"/>
      <c r="H232" s="496"/>
      <c r="I232" s="497"/>
      <c r="J232" s="497"/>
      <c r="K232" s="497"/>
      <c r="L232" s="496"/>
      <c r="M232" s="497"/>
      <c r="N232" s="498"/>
      <c r="O232" s="506">
        <f t="shared" si="21"/>
        <v>0</v>
      </c>
    </row>
    <row r="233" spans="1:18">
      <c r="A233" s="627">
        <v>9.1999999999999993</v>
      </c>
      <c r="B233" s="628" t="s">
        <v>578</v>
      </c>
      <c r="C233" s="504"/>
      <c r="D233" s="504"/>
      <c r="E233" s="504"/>
      <c r="F233" s="504"/>
      <c r="G233" s="504"/>
      <c r="H233" s="504"/>
      <c r="I233" s="508"/>
      <c r="J233" s="508"/>
      <c r="K233" s="508"/>
      <c r="L233" s="504"/>
      <c r="M233" s="508"/>
      <c r="N233" s="543"/>
      <c r="O233" s="506">
        <f t="shared" si="21"/>
        <v>0</v>
      </c>
    </row>
    <row r="234" spans="1:18" ht="19.5" thickBot="1">
      <c r="A234" s="629">
        <v>9.3000000000000007</v>
      </c>
      <c r="B234" s="630" t="s">
        <v>579</v>
      </c>
      <c r="C234" s="631"/>
      <c r="D234" s="632"/>
      <c r="E234" s="632"/>
      <c r="F234" s="632"/>
      <c r="G234" s="632"/>
      <c r="H234" s="632"/>
      <c r="I234" s="633"/>
      <c r="J234" s="633"/>
      <c r="K234" s="633"/>
      <c r="L234" s="633"/>
      <c r="M234" s="633"/>
      <c r="N234" s="634"/>
      <c r="O234" s="621">
        <f t="shared" si="21"/>
        <v>0</v>
      </c>
    </row>
    <row r="237" spans="1:18">
      <c r="B237" s="635" t="s">
        <v>580</v>
      </c>
      <c r="C237" s="623"/>
      <c r="O237" s="468"/>
      <c r="P237" s="623"/>
    </row>
    <row r="238" spans="1:18" ht="38.25" customHeight="1">
      <c r="B238" s="785" t="s">
        <v>581</v>
      </c>
      <c r="C238" s="785"/>
      <c r="D238" s="785"/>
      <c r="E238" s="785"/>
      <c r="F238" s="785"/>
      <c r="G238" s="785"/>
      <c r="H238" s="785"/>
      <c r="I238" s="785"/>
      <c r="J238" s="785"/>
      <c r="K238" s="785"/>
      <c r="L238" s="785"/>
      <c r="M238" s="785"/>
      <c r="N238" s="785"/>
      <c r="O238" s="785"/>
      <c r="P238" s="636"/>
    </row>
    <row r="239" spans="1:18" ht="33.75" customHeight="1">
      <c r="B239" s="785" t="s">
        <v>582</v>
      </c>
      <c r="C239" s="785"/>
      <c r="D239" s="785"/>
      <c r="E239" s="785"/>
      <c r="F239" s="785"/>
      <c r="G239" s="785"/>
      <c r="H239" s="785"/>
      <c r="I239" s="785"/>
      <c r="J239" s="785"/>
      <c r="K239" s="785"/>
      <c r="L239" s="785"/>
      <c r="M239" s="785"/>
      <c r="N239" s="785"/>
      <c r="O239" s="785"/>
      <c r="P239" s="487"/>
    </row>
    <row r="240" spans="1:18" ht="44.25" customHeight="1">
      <c r="B240" s="785" t="s">
        <v>583</v>
      </c>
      <c r="C240" s="785"/>
      <c r="D240" s="785"/>
      <c r="E240" s="785"/>
      <c r="F240" s="785"/>
      <c r="G240" s="785"/>
      <c r="H240" s="785"/>
      <c r="I240" s="785"/>
      <c r="J240" s="785"/>
      <c r="K240" s="785"/>
      <c r="L240" s="785"/>
      <c r="M240" s="785"/>
      <c r="N240" s="785"/>
      <c r="O240" s="785"/>
      <c r="P240" s="636"/>
    </row>
    <row r="241" spans="2:16" ht="19.5" customHeight="1">
      <c r="B241" s="785" t="s">
        <v>584</v>
      </c>
      <c r="C241" s="785"/>
      <c r="D241" s="785"/>
      <c r="E241" s="785"/>
      <c r="F241" s="785"/>
      <c r="G241" s="785"/>
      <c r="H241" s="785"/>
      <c r="I241" s="785"/>
      <c r="J241" s="785"/>
      <c r="K241" s="785"/>
      <c r="L241" s="785"/>
      <c r="M241" s="785"/>
      <c r="N241" s="785"/>
      <c r="O241" s="785"/>
      <c r="P241" s="487"/>
    </row>
    <row r="244" spans="2:16">
      <c r="B244" s="468"/>
    </row>
    <row r="245" spans="2:16">
      <c r="B245" s="468"/>
    </row>
    <row r="246" spans="2:16">
      <c r="B246" s="468"/>
    </row>
  </sheetData>
  <mergeCells count="6">
    <mergeCell ref="B241:O241"/>
    <mergeCell ref="B1:O1"/>
    <mergeCell ref="N2:O2"/>
    <mergeCell ref="B238:O238"/>
    <mergeCell ref="B239:O239"/>
    <mergeCell ref="B240:O240"/>
  </mergeCells>
  <printOptions horizontalCentered="1"/>
  <pageMargins left="0.17" right="0" top="0.15748031496063" bottom="0.23" header="0.15748031496063" footer="0.15748031496063"/>
  <pageSetup paperSize="9" scale="55" fitToHeight="4" orientation="landscape" r:id="rId1"/>
  <headerFooter alignWithMargins="0">
    <oddFooter xml:space="preserve">&amp;R&amp;"AcadMtavr,Bold"&amp;K03+000  </oddFooter>
  </headerFooter>
  <ignoredErrors>
    <ignoredError sqref="C43:N43 C150:D15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33"/>
  <sheetViews>
    <sheetView zoomScale="90" zoomScaleNormal="90" zoomScaleSheetLayoutView="80" workbookViewId="0">
      <pane xSplit="1" ySplit="5" topLeftCell="B6" activePane="bottomRight" state="frozen"/>
      <selection pane="topRight" activeCell="C1" sqref="C1"/>
      <selection pane="bottomLeft" activeCell="A8" sqref="A8"/>
      <selection pane="bottomRight" sqref="A1:N1"/>
    </sheetView>
  </sheetViews>
  <sheetFormatPr defaultColWidth="9.140625" defaultRowHeight="15"/>
  <cols>
    <col min="1" max="1" width="57.28515625" style="297" customWidth="1"/>
    <col min="2" max="3" width="16.5703125" style="293" customWidth="1"/>
    <col min="4" max="6" width="14.7109375" style="293" customWidth="1"/>
    <col min="7" max="7" width="14.42578125" style="293" customWidth="1"/>
    <col min="8" max="9" width="14.7109375" style="293" customWidth="1"/>
    <col min="10" max="10" width="16" style="293" customWidth="1"/>
    <col min="11" max="11" width="16.28515625" style="293" customWidth="1"/>
    <col min="12" max="12" width="14.7109375" style="293" customWidth="1"/>
    <col min="13" max="13" width="16.5703125" style="293" customWidth="1"/>
    <col min="14" max="14" width="14.7109375" style="293" customWidth="1"/>
    <col min="15" max="16384" width="9.140625" style="293"/>
  </cols>
  <sheetData>
    <row r="1" spans="1:17" ht="33.75">
      <c r="A1" s="783" t="s">
        <v>312</v>
      </c>
      <c r="B1" s="783"/>
      <c r="C1" s="783"/>
      <c r="D1" s="783"/>
      <c r="E1" s="783"/>
      <c r="F1" s="783"/>
      <c r="G1" s="783"/>
      <c r="H1" s="783"/>
      <c r="I1" s="783"/>
      <c r="J1" s="783"/>
      <c r="K1" s="783"/>
      <c r="L1" s="783"/>
      <c r="M1" s="783"/>
      <c r="N1" s="783"/>
    </row>
    <row r="2" spans="1:17" s="294" customFormat="1" ht="21" customHeight="1" thickBot="1">
      <c r="A2" s="232"/>
      <c r="B2" s="233">
        <v>30</v>
      </c>
      <c r="C2" s="233">
        <v>31</v>
      </c>
      <c r="D2" s="233">
        <v>30</v>
      </c>
      <c r="E2" s="233"/>
      <c r="F2" s="233"/>
      <c r="G2" s="233"/>
      <c r="H2" s="234">
        <f>F110-F113</f>
        <v>-189.2186197</v>
      </c>
      <c r="I2" s="233"/>
      <c r="J2" s="233"/>
      <c r="K2" s="235">
        <f>I104+I102</f>
        <v>1063.2959421999999</v>
      </c>
      <c r="L2" s="233"/>
      <c r="M2" s="784" t="s">
        <v>29</v>
      </c>
      <c r="N2" s="784"/>
    </row>
    <row r="3" spans="1:17" s="295" customFormat="1" ht="24" customHeight="1" thickBot="1">
      <c r="A3" s="98" t="s">
        <v>30</v>
      </c>
      <c r="B3" s="236" t="s">
        <v>4</v>
      </c>
      <c r="C3" s="99" t="s">
        <v>5</v>
      </c>
      <c r="D3" s="99" t="s">
        <v>6</v>
      </c>
      <c r="E3" s="99" t="s">
        <v>7</v>
      </c>
      <c r="F3" s="99" t="s">
        <v>8</v>
      </c>
      <c r="G3" s="99" t="s">
        <v>9</v>
      </c>
      <c r="H3" s="99" t="s">
        <v>10</v>
      </c>
      <c r="I3" s="99" t="s">
        <v>11</v>
      </c>
      <c r="J3" s="100" t="s">
        <v>31</v>
      </c>
      <c r="K3" s="100" t="s">
        <v>32</v>
      </c>
      <c r="L3" s="100" t="s">
        <v>33</v>
      </c>
      <c r="M3" s="99" t="s">
        <v>34</v>
      </c>
      <c r="N3" s="101" t="s">
        <v>12</v>
      </c>
    </row>
    <row r="4" spans="1:17" s="296" customFormat="1" ht="21" customHeight="1" thickBot="1">
      <c r="A4" s="457" t="s">
        <v>74</v>
      </c>
      <c r="B4" s="124">
        <f>B5+B12+B11</f>
        <v>968.04404819999991</v>
      </c>
      <c r="C4" s="124">
        <f t="shared" ref="C4:M4" si="0">C5+C12+C11</f>
        <v>812.93201160000001</v>
      </c>
      <c r="D4" s="124">
        <f t="shared" si="0"/>
        <v>843.64062349999995</v>
      </c>
      <c r="E4" s="124">
        <f t="shared" si="0"/>
        <v>875.12205159999996</v>
      </c>
      <c r="F4" s="124">
        <f t="shared" si="0"/>
        <v>1070.6746759</v>
      </c>
      <c r="G4" s="124">
        <f t="shared" si="0"/>
        <v>1095.4658052</v>
      </c>
      <c r="H4" s="124">
        <f t="shared" si="0"/>
        <v>1060.8014926999999</v>
      </c>
      <c r="I4" s="124">
        <f t="shared" si="0"/>
        <v>957.11540230000003</v>
      </c>
      <c r="J4" s="124">
        <f t="shared" si="0"/>
        <v>798.30956820000006</v>
      </c>
      <c r="K4" s="124">
        <f t="shared" si="0"/>
        <v>906.74813909999989</v>
      </c>
      <c r="L4" s="124">
        <f>L5+L12+L11</f>
        <v>998.48409089999973</v>
      </c>
      <c r="M4" s="124">
        <f t="shared" si="0"/>
        <v>1186.2981709999999</v>
      </c>
      <c r="N4" s="430">
        <f>SUM(B4:M4)</f>
        <v>11573.6360802</v>
      </c>
    </row>
    <row r="5" spans="1:17" s="296" customFormat="1" ht="21" customHeight="1" thickBot="1">
      <c r="A5" s="237" t="s">
        <v>35</v>
      </c>
      <c r="B5" s="227">
        <f>SUM(B6:B10)</f>
        <v>338.67005819999997</v>
      </c>
      <c r="C5" s="218">
        <f t="shared" ref="C5:M5" si="1">SUM(C6:C10)</f>
        <v>272.29168700000002</v>
      </c>
      <c r="D5" s="218">
        <f t="shared" si="1"/>
        <v>148.53020800000002</v>
      </c>
      <c r="E5" s="218">
        <f t="shared" si="1"/>
        <v>143.07773849999998</v>
      </c>
      <c r="F5" s="218">
        <f t="shared" si="1"/>
        <v>0</v>
      </c>
      <c r="G5" s="218">
        <f t="shared" si="1"/>
        <v>4.6540540999999997</v>
      </c>
      <c r="H5" s="218">
        <f t="shared" si="1"/>
        <v>1.28312</v>
      </c>
      <c r="I5" s="218">
        <f t="shared" si="1"/>
        <v>62.889471399999998</v>
      </c>
      <c r="J5" s="218">
        <f t="shared" si="1"/>
        <v>158.5849437</v>
      </c>
      <c r="K5" s="218">
        <f t="shared" si="1"/>
        <v>254.0369982</v>
      </c>
      <c r="L5" s="218">
        <f t="shared" si="1"/>
        <v>354.33944569999994</v>
      </c>
      <c r="M5" s="238">
        <f t="shared" si="1"/>
        <v>497.098027</v>
      </c>
      <c r="N5" s="425">
        <f t="shared" ref="N5:N90" si="2">SUM(B5:M5)</f>
        <v>2235.4557518000001</v>
      </c>
    </row>
    <row r="6" spans="1:17" s="297" customFormat="1" ht="21" customHeight="1">
      <c r="A6" s="105" t="s">
        <v>36</v>
      </c>
      <c r="B6" s="106">
        <v>169.69744800000001</v>
      </c>
      <c r="C6" s="107">
        <v>145.80364800000001</v>
      </c>
      <c r="D6" s="107">
        <v>0</v>
      </c>
      <c r="E6" s="42">
        <v>0</v>
      </c>
      <c r="F6" s="42">
        <v>0</v>
      </c>
      <c r="G6" s="43">
        <v>0</v>
      </c>
      <c r="H6" s="43">
        <v>0</v>
      </c>
      <c r="I6" s="43">
        <v>2.0495640000000002</v>
      </c>
      <c r="J6" s="43">
        <v>49.221504000000003</v>
      </c>
      <c r="K6" s="43">
        <v>93.568163999999996</v>
      </c>
      <c r="L6" s="43">
        <v>174.31296</v>
      </c>
      <c r="M6" s="44">
        <v>182.158548</v>
      </c>
      <c r="N6" s="426">
        <f t="shared" si="2"/>
        <v>816.81183599999997</v>
      </c>
    </row>
    <row r="7" spans="1:17" s="297" customFormat="1" ht="21" customHeight="1">
      <c r="A7" s="110" t="s">
        <v>220</v>
      </c>
      <c r="B7" s="112">
        <v>6.2077535999999993</v>
      </c>
      <c r="C7" s="113">
        <v>11.853993599999999</v>
      </c>
      <c r="D7" s="113">
        <v>2.0146176000000002</v>
      </c>
      <c r="E7" s="1">
        <v>14.3017632</v>
      </c>
      <c r="F7" s="1">
        <v>0</v>
      </c>
      <c r="G7" s="45">
        <v>1.7020973000000001</v>
      </c>
      <c r="H7" s="45">
        <v>0</v>
      </c>
      <c r="I7" s="45">
        <v>0.82980860000000001</v>
      </c>
      <c r="J7" s="45">
        <v>0</v>
      </c>
      <c r="K7" s="45">
        <v>0</v>
      </c>
      <c r="L7" s="45">
        <v>8.3600410000000007</v>
      </c>
      <c r="M7" s="46">
        <v>120.95792350000001</v>
      </c>
      <c r="N7" s="427">
        <f>SUM(B7:M7)</f>
        <v>166.22799840000002</v>
      </c>
    </row>
    <row r="8" spans="1:17" s="297" customFormat="1" ht="21" customHeight="1">
      <c r="A8" s="110" t="s">
        <v>221</v>
      </c>
      <c r="B8" s="112">
        <v>7.0147199999999996</v>
      </c>
      <c r="C8" s="113">
        <v>3.0375999999999999</v>
      </c>
      <c r="D8" s="113">
        <v>12.972160000000001</v>
      </c>
      <c r="E8" s="1">
        <v>13.381919999999999</v>
      </c>
      <c r="F8" s="1">
        <v>0</v>
      </c>
      <c r="G8" s="1">
        <v>5.3359999999999998E-2</v>
      </c>
      <c r="H8" s="45">
        <v>1.28312</v>
      </c>
      <c r="I8" s="45">
        <v>14.41</v>
      </c>
      <c r="J8" s="45">
        <v>0.88248000000000004</v>
      </c>
      <c r="K8" s="45">
        <v>1.24464</v>
      </c>
      <c r="L8" s="45">
        <v>0.55079999999999996</v>
      </c>
      <c r="M8" s="46">
        <v>15.06856</v>
      </c>
      <c r="N8" s="427">
        <f t="shared" ref="N8:N10" si="3">SUM(B8:M8)</f>
        <v>69.899360000000001</v>
      </c>
    </row>
    <row r="9" spans="1:17" s="297" customFormat="1" ht="21" customHeight="1">
      <c r="A9" s="116" t="s">
        <v>79</v>
      </c>
      <c r="B9" s="117">
        <v>155.75013659999999</v>
      </c>
      <c r="C9" s="113">
        <v>110.0409638</v>
      </c>
      <c r="D9" s="113">
        <v>132.7934736</v>
      </c>
      <c r="E9" s="1">
        <v>113.00230409999999</v>
      </c>
      <c r="F9" s="1">
        <v>0</v>
      </c>
      <c r="G9" s="1">
        <v>2.8985968</v>
      </c>
      <c r="H9" s="1">
        <v>0</v>
      </c>
      <c r="I9" s="1">
        <v>45.600098799999998</v>
      </c>
      <c r="J9" s="1">
        <v>106.0108797</v>
      </c>
      <c r="K9" s="1">
        <v>156.46729260000001</v>
      </c>
      <c r="L9" s="1">
        <v>167.90906949999999</v>
      </c>
      <c r="M9" s="47">
        <v>175.7109203</v>
      </c>
      <c r="N9" s="427">
        <f t="shared" si="3"/>
        <v>1166.1837358</v>
      </c>
    </row>
    <row r="10" spans="1:17" s="297" customFormat="1" ht="21" customHeight="1" thickBot="1">
      <c r="A10" s="313" t="s">
        <v>303</v>
      </c>
      <c r="B10" s="48">
        <v>0</v>
      </c>
      <c r="C10" s="119">
        <v>1.5554816</v>
      </c>
      <c r="D10" s="119">
        <v>0.74995680000000009</v>
      </c>
      <c r="E10" s="49">
        <v>2.3917512000000003</v>
      </c>
      <c r="F10" s="49">
        <v>0</v>
      </c>
      <c r="G10" s="49">
        <v>0</v>
      </c>
      <c r="H10" s="49">
        <v>0</v>
      </c>
      <c r="I10" s="49">
        <v>0</v>
      </c>
      <c r="J10" s="49">
        <v>2.4700799999999998</v>
      </c>
      <c r="K10" s="49">
        <v>2.7569016</v>
      </c>
      <c r="L10" s="49">
        <v>3.2065752000000001</v>
      </c>
      <c r="M10" s="195">
        <v>3.2020752000000003</v>
      </c>
      <c r="N10" s="428">
        <f t="shared" si="3"/>
        <v>16.332821599999999</v>
      </c>
    </row>
    <row r="11" spans="1:17" s="297" customFormat="1" ht="21" customHeight="1" thickBot="1">
      <c r="A11" s="217" t="s">
        <v>14</v>
      </c>
      <c r="B11" s="324">
        <v>0</v>
      </c>
      <c r="C11" s="324">
        <v>0</v>
      </c>
      <c r="D11" s="324">
        <v>0</v>
      </c>
      <c r="E11" s="325">
        <v>0</v>
      </c>
      <c r="F11" s="325">
        <v>0</v>
      </c>
      <c r="G11" s="325">
        <v>0</v>
      </c>
      <c r="H11" s="325">
        <v>0</v>
      </c>
      <c r="I11" s="325">
        <v>0</v>
      </c>
      <c r="J11" s="325">
        <v>0</v>
      </c>
      <c r="K11" s="325">
        <v>0</v>
      </c>
      <c r="L11" s="325">
        <v>1.8347362</v>
      </c>
      <c r="M11" s="326">
        <v>7.1909795999999995</v>
      </c>
      <c r="N11" s="429">
        <f>SUM(B11:M11)</f>
        <v>9.0257158000000004</v>
      </c>
    </row>
    <row r="12" spans="1:17" s="296" customFormat="1" ht="21" customHeight="1" thickBot="1">
      <c r="A12" s="241" t="s">
        <v>37</v>
      </c>
      <c r="B12" s="328">
        <f t="shared" ref="B12:M12" si="4">B13+B21+B36</f>
        <v>629.37398999999994</v>
      </c>
      <c r="C12" s="329">
        <f t="shared" si="4"/>
        <v>540.64032459999999</v>
      </c>
      <c r="D12" s="329">
        <f t="shared" si="4"/>
        <v>695.11041549999993</v>
      </c>
      <c r="E12" s="330">
        <f t="shared" si="4"/>
        <v>732.04431309999995</v>
      </c>
      <c r="F12" s="330">
        <f t="shared" si="4"/>
        <v>1070.6746759</v>
      </c>
      <c r="G12" s="330">
        <f t="shared" si="4"/>
        <v>1090.8117511</v>
      </c>
      <c r="H12" s="330">
        <f t="shared" si="4"/>
        <v>1059.5183726999999</v>
      </c>
      <c r="I12" s="330">
        <f t="shared" si="4"/>
        <v>894.22593089999998</v>
      </c>
      <c r="J12" s="330">
        <f t="shared" si="4"/>
        <v>639.7246245</v>
      </c>
      <c r="K12" s="330">
        <f t="shared" si="4"/>
        <v>652.71114089999992</v>
      </c>
      <c r="L12" s="330">
        <f t="shared" si="4"/>
        <v>642.30990899999983</v>
      </c>
      <c r="M12" s="331">
        <f t="shared" si="4"/>
        <v>682.00916439999992</v>
      </c>
      <c r="N12" s="430">
        <f>SUM(B12:M12)</f>
        <v>9329.1546125999994</v>
      </c>
    </row>
    <row r="13" spans="1:17" s="296" customFormat="1" ht="21" customHeight="1" thickBot="1">
      <c r="A13" s="217" t="s">
        <v>0</v>
      </c>
      <c r="B13" s="194">
        <f t="shared" ref="B13:M13" si="5">SUM(B14:B20)</f>
        <v>365.91459749999996</v>
      </c>
      <c r="C13" s="194">
        <f t="shared" si="5"/>
        <v>265.73352240000003</v>
      </c>
      <c r="D13" s="194">
        <f t="shared" si="5"/>
        <v>322.62223059999997</v>
      </c>
      <c r="E13" s="197">
        <f t="shared" si="5"/>
        <v>303.21869649999996</v>
      </c>
      <c r="F13" s="197">
        <f t="shared" si="5"/>
        <v>608.55103500000007</v>
      </c>
      <c r="G13" s="197">
        <f t="shared" si="5"/>
        <v>651.31465329999992</v>
      </c>
      <c r="H13" s="197">
        <f t="shared" si="5"/>
        <v>676.83219809999991</v>
      </c>
      <c r="I13" s="197">
        <f t="shared" si="5"/>
        <v>637.71099300000003</v>
      </c>
      <c r="J13" s="197">
        <f t="shared" si="5"/>
        <v>391.19247350000001</v>
      </c>
      <c r="K13" s="197">
        <f t="shared" si="5"/>
        <v>384.76696099999998</v>
      </c>
      <c r="L13" s="197">
        <f t="shared" si="5"/>
        <v>388.6294850999999</v>
      </c>
      <c r="M13" s="203">
        <f t="shared" si="5"/>
        <v>409.72597569999994</v>
      </c>
      <c r="N13" s="429">
        <f t="shared" si="2"/>
        <v>5406.2128217000009</v>
      </c>
    </row>
    <row r="14" spans="1:17" s="297" customFormat="1" ht="21" customHeight="1">
      <c r="A14" s="126" t="s">
        <v>222</v>
      </c>
      <c r="B14" s="246">
        <v>205.93062</v>
      </c>
      <c r="C14" s="107">
        <v>139.60296</v>
      </c>
      <c r="D14" s="107">
        <v>155.61503999999999</v>
      </c>
      <c r="E14" s="42">
        <v>167.73372000000001</v>
      </c>
      <c r="F14" s="42">
        <v>450.95400000000001</v>
      </c>
      <c r="G14" s="42">
        <v>494.42777999999998</v>
      </c>
      <c r="H14" s="43">
        <v>494.35595999999998</v>
      </c>
      <c r="I14" s="43">
        <v>469.54782</v>
      </c>
      <c r="J14" s="43">
        <v>264.76632000000001</v>
      </c>
      <c r="K14" s="43">
        <v>243.7911</v>
      </c>
      <c r="L14" s="43">
        <v>233.92908</v>
      </c>
      <c r="M14" s="50">
        <v>228.05874</v>
      </c>
      <c r="N14" s="431">
        <f t="shared" si="2"/>
        <v>3548.7131400000003</v>
      </c>
      <c r="Q14" s="296"/>
    </row>
    <row r="15" spans="1:17" s="297" customFormat="1" ht="21" customHeight="1">
      <c r="A15" s="110" t="s">
        <v>223</v>
      </c>
      <c r="B15" s="127">
        <v>46.063296000000001</v>
      </c>
      <c r="C15" s="113">
        <v>32.0368104</v>
      </c>
      <c r="D15" s="113">
        <v>38.054217600000001</v>
      </c>
      <c r="E15" s="1">
        <v>37.099367999999998</v>
      </c>
      <c r="F15" s="1">
        <v>84.449376000000001</v>
      </c>
      <c r="G15" s="1">
        <v>82.999216799999999</v>
      </c>
      <c r="H15" s="45">
        <v>82.247061599999995</v>
      </c>
      <c r="I15" s="45">
        <v>79.504559999999998</v>
      </c>
      <c r="J15" s="45">
        <v>48.452903999999997</v>
      </c>
      <c r="K15" s="45">
        <v>34.450595999999997</v>
      </c>
      <c r="L15" s="45">
        <v>42.378033600000002</v>
      </c>
      <c r="M15" s="51">
        <v>54.565531200000002</v>
      </c>
      <c r="N15" s="432">
        <f t="shared" si="2"/>
        <v>662.30097120000005</v>
      </c>
    </row>
    <row r="16" spans="1:17" s="297" customFormat="1" ht="21" customHeight="1">
      <c r="A16" s="110" t="s">
        <v>224</v>
      </c>
      <c r="B16" s="127">
        <v>21.27216</v>
      </c>
      <c r="C16" s="113">
        <v>15.02088</v>
      </c>
      <c r="D16" s="113">
        <v>20.422080000000001</v>
      </c>
      <c r="E16" s="1">
        <v>17.03632</v>
      </c>
      <c r="F16" s="1">
        <v>19.407920000000001</v>
      </c>
      <c r="G16" s="1">
        <v>18.154640000000001</v>
      </c>
      <c r="H16" s="45">
        <v>14.51464</v>
      </c>
      <c r="I16" s="45">
        <v>16.66168</v>
      </c>
      <c r="J16" s="1">
        <v>11.58976</v>
      </c>
      <c r="K16" s="45">
        <v>19.941600000000001</v>
      </c>
      <c r="L16" s="45">
        <v>24.0884</v>
      </c>
      <c r="M16" s="51">
        <v>28.134399999999999</v>
      </c>
      <c r="N16" s="432">
        <f t="shared" si="2"/>
        <v>226.24448000000001</v>
      </c>
    </row>
    <row r="17" spans="1:14" s="297" customFormat="1" ht="21" customHeight="1">
      <c r="A17" s="110" t="s">
        <v>225</v>
      </c>
      <c r="B17" s="127">
        <v>28.481839999999998</v>
      </c>
      <c r="C17" s="113">
        <v>22.546240000000001</v>
      </c>
      <c r="D17" s="113">
        <v>28.054559999999999</v>
      </c>
      <c r="E17" s="1">
        <v>28.465119999999999</v>
      </c>
      <c r="F17" s="1">
        <v>33.897919999999999</v>
      </c>
      <c r="G17" s="1">
        <v>32.227679999999999</v>
      </c>
      <c r="H17" s="45">
        <v>25.750240000000002</v>
      </c>
      <c r="I17" s="45">
        <v>24.8</v>
      </c>
      <c r="J17" s="45">
        <v>21.04344</v>
      </c>
      <c r="K17" s="45">
        <v>27.626000000000001</v>
      </c>
      <c r="L17" s="45">
        <v>31.887840000000001</v>
      </c>
      <c r="M17" s="51">
        <v>34.077280000000002</v>
      </c>
      <c r="N17" s="432">
        <f t="shared" si="2"/>
        <v>338.85816</v>
      </c>
    </row>
    <row r="18" spans="1:14" s="297" customFormat="1" ht="21" customHeight="1">
      <c r="A18" s="110" t="s">
        <v>226</v>
      </c>
      <c r="B18" s="127">
        <v>17.9812315</v>
      </c>
      <c r="C18" s="113">
        <v>12.303137</v>
      </c>
      <c r="D18" s="113">
        <v>18.864432999999998</v>
      </c>
      <c r="E18" s="1">
        <v>9.2101085000000005</v>
      </c>
      <c r="F18" s="1">
        <v>4.9261340000000002</v>
      </c>
      <c r="G18" s="1">
        <v>4.3083815000000003</v>
      </c>
      <c r="H18" s="45">
        <v>8.4108564999999995</v>
      </c>
      <c r="I18" s="45">
        <v>4.6787429999999999</v>
      </c>
      <c r="J18" s="45">
        <v>7.5142495</v>
      </c>
      <c r="K18" s="45">
        <v>14.3337</v>
      </c>
      <c r="L18" s="45">
        <v>13.363436500000001</v>
      </c>
      <c r="M18" s="51">
        <v>15.9029945</v>
      </c>
      <c r="N18" s="432">
        <f t="shared" si="2"/>
        <v>131.7974055</v>
      </c>
    </row>
    <row r="19" spans="1:14" s="297" customFormat="1" ht="21" customHeight="1">
      <c r="A19" s="110" t="s">
        <v>227</v>
      </c>
      <c r="B19" s="127">
        <v>18.13785</v>
      </c>
      <c r="C19" s="113">
        <v>17.327895000000002</v>
      </c>
      <c r="D19" s="113">
        <v>22.697099999999999</v>
      </c>
      <c r="E19" s="1">
        <v>13.69326</v>
      </c>
      <c r="F19" s="1">
        <v>7.6268849999999997</v>
      </c>
      <c r="G19" s="1">
        <v>0.27055499999999999</v>
      </c>
      <c r="H19" s="45">
        <v>7.7798400000000001</v>
      </c>
      <c r="I19" s="45">
        <v>10.674390000000001</v>
      </c>
      <c r="J19" s="45">
        <v>11.1126</v>
      </c>
      <c r="K19" s="45">
        <v>15.113564999999999</v>
      </c>
      <c r="L19" s="45">
        <v>12.991095</v>
      </c>
      <c r="M19" s="51">
        <v>21.75123</v>
      </c>
      <c r="N19" s="432">
        <f t="shared" si="2"/>
        <v>159.176265</v>
      </c>
    </row>
    <row r="20" spans="1:14" s="297" customFormat="1" ht="21" customHeight="1" thickBot="1">
      <c r="A20" s="128" t="s">
        <v>228</v>
      </c>
      <c r="B20" s="247">
        <v>28.047599999999999</v>
      </c>
      <c r="C20" s="120">
        <v>26.895600000000002</v>
      </c>
      <c r="D20" s="120">
        <v>38.9148</v>
      </c>
      <c r="E20" s="49">
        <v>29.980799999999999</v>
      </c>
      <c r="F20" s="49">
        <v>7.2888000000000002</v>
      </c>
      <c r="G20" s="49">
        <v>18.926400000000001</v>
      </c>
      <c r="H20" s="52">
        <v>43.773600000000002</v>
      </c>
      <c r="I20" s="52">
        <v>31.843800000000002</v>
      </c>
      <c r="J20" s="52">
        <v>26.713200000000001</v>
      </c>
      <c r="K20" s="52">
        <v>29.510400000000001</v>
      </c>
      <c r="L20" s="52">
        <v>29.991599999999998</v>
      </c>
      <c r="M20" s="53">
        <v>27.235800000000001</v>
      </c>
      <c r="N20" s="433">
        <f t="shared" si="2"/>
        <v>339.12239999999997</v>
      </c>
    </row>
    <row r="21" spans="1:14" s="296" customFormat="1" ht="21" customHeight="1" thickBot="1">
      <c r="A21" s="217" t="s">
        <v>1</v>
      </c>
      <c r="B21" s="335">
        <f>SUM(B22:B35)</f>
        <v>216.4517103</v>
      </c>
      <c r="C21" s="335">
        <f t="shared" ref="C21:M21" si="6">SUM(C22:C35)</f>
        <v>225.00409500000001</v>
      </c>
      <c r="D21" s="335">
        <f t="shared" si="6"/>
        <v>311.03441559999999</v>
      </c>
      <c r="E21" s="335">
        <f t="shared" si="6"/>
        <v>358.20885680000004</v>
      </c>
      <c r="F21" s="335">
        <f t="shared" si="6"/>
        <v>385.46067249999999</v>
      </c>
      <c r="G21" s="335">
        <f t="shared" si="6"/>
        <v>368.60171890000004</v>
      </c>
      <c r="H21" s="335">
        <f t="shared" si="6"/>
        <v>316.98796470000002</v>
      </c>
      <c r="I21" s="335">
        <f t="shared" si="6"/>
        <v>214.58144919999998</v>
      </c>
      <c r="J21" s="335">
        <f t="shared" si="6"/>
        <v>200.3779974</v>
      </c>
      <c r="K21" s="335">
        <f t="shared" si="6"/>
        <v>209.30075650000001</v>
      </c>
      <c r="L21" s="335">
        <f t="shared" si="6"/>
        <v>203.13119030000001</v>
      </c>
      <c r="M21" s="335">
        <f t="shared" si="6"/>
        <v>229.67380939999998</v>
      </c>
      <c r="N21" s="425">
        <f>SUM(B21:M21)</f>
        <v>3238.8146365999992</v>
      </c>
    </row>
    <row r="22" spans="1:14" s="297" customFormat="1" ht="21" customHeight="1">
      <c r="A22" s="105" t="s">
        <v>229</v>
      </c>
      <c r="B22" s="106">
        <v>71.399559999999994</v>
      </c>
      <c r="C22" s="131">
        <v>70.773960000000002</v>
      </c>
      <c r="D22" s="131">
        <v>100.6056</v>
      </c>
      <c r="E22" s="4">
        <v>109.27983999999999</v>
      </c>
      <c r="F22" s="4">
        <v>117.06064000000001</v>
      </c>
      <c r="G22" s="4">
        <v>106.28528</v>
      </c>
      <c r="H22" s="54">
        <v>91.524839999999998</v>
      </c>
      <c r="I22" s="54">
        <v>55.13008</v>
      </c>
      <c r="J22" s="54">
        <v>48.06</v>
      </c>
      <c r="K22" s="54">
        <v>48.369799999999998</v>
      </c>
      <c r="L22" s="54">
        <v>48.731639999999999</v>
      </c>
      <c r="M22" s="55">
        <v>68.90728</v>
      </c>
      <c r="N22" s="434">
        <f t="shared" si="2"/>
        <v>936.12852000000009</v>
      </c>
    </row>
    <row r="23" spans="1:14" s="297" customFormat="1" ht="21" customHeight="1">
      <c r="A23" s="110" t="s">
        <v>230</v>
      </c>
      <c r="B23" s="112">
        <v>21.167154</v>
      </c>
      <c r="C23" s="113">
        <v>23.704356600000001</v>
      </c>
      <c r="D23" s="113">
        <v>34.188348600000005</v>
      </c>
      <c r="E23" s="1">
        <v>42.003979200000003</v>
      </c>
      <c r="F23" s="1">
        <v>44.375361299999994</v>
      </c>
      <c r="G23" s="1">
        <v>47.350225799999997</v>
      </c>
      <c r="H23" s="45">
        <v>43.766064</v>
      </c>
      <c r="I23" s="45">
        <v>29.354453100000001</v>
      </c>
      <c r="J23" s="45">
        <v>22.318723800000001</v>
      </c>
      <c r="K23" s="45">
        <v>21.7509516</v>
      </c>
      <c r="L23" s="45">
        <v>19.753758899999998</v>
      </c>
      <c r="M23" s="51">
        <v>18.721888199999999</v>
      </c>
      <c r="N23" s="432">
        <f>SUM(B23:M23)</f>
        <v>368.45526510000002</v>
      </c>
    </row>
    <row r="24" spans="1:14" s="297" customFormat="1" ht="21" customHeight="1">
      <c r="A24" s="110" t="s">
        <v>231</v>
      </c>
      <c r="B24" s="112">
        <v>25.342146</v>
      </c>
      <c r="C24" s="113">
        <v>24.72147</v>
      </c>
      <c r="D24" s="113">
        <v>26.750177999999998</v>
      </c>
      <c r="E24" s="1">
        <v>25.511831999999998</v>
      </c>
      <c r="F24" s="1">
        <v>24.286584000000001</v>
      </c>
      <c r="G24" s="1">
        <v>26.394966</v>
      </c>
      <c r="H24" s="45">
        <v>28.008071999999999</v>
      </c>
      <c r="I24" s="45">
        <v>27.971903999999999</v>
      </c>
      <c r="J24" s="45">
        <v>26.079798</v>
      </c>
      <c r="K24" s="45">
        <v>26.071733999999999</v>
      </c>
      <c r="L24" s="45">
        <v>26.038014</v>
      </c>
      <c r="M24" s="51">
        <v>25.780709999999999</v>
      </c>
      <c r="N24" s="432">
        <f t="shared" si="2"/>
        <v>312.95740799999999</v>
      </c>
    </row>
    <row r="25" spans="1:14" s="297" customFormat="1" ht="21" customHeight="1">
      <c r="A25" s="110" t="s">
        <v>232</v>
      </c>
      <c r="B25" s="112">
        <v>23.005800000000001</v>
      </c>
      <c r="C25" s="113">
        <v>27.4466</v>
      </c>
      <c r="D25" s="113">
        <v>45.028379999999999</v>
      </c>
      <c r="E25" s="1">
        <v>51.618899999999996</v>
      </c>
      <c r="F25" s="1">
        <v>58.860500000000002</v>
      </c>
      <c r="G25" s="1">
        <v>52.052</v>
      </c>
      <c r="H25" s="45">
        <v>49.591639999999998</v>
      </c>
      <c r="I25" s="45">
        <v>37.917560000000002</v>
      </c>
      <c r="J25" s="45">
        <v>27.782979999999998</v>
      </c>
      <c r="K25" s="45">
        <v>31.396519999999999</v>
      </c>
      <c r="L25" s="45">
        <v>28.68056</v>
      </c>
      <c r="M25" s="51">
        <v>21.56354</v>
      </c>
      <c r="N25" s="432">
        <f t="shared" si="2"/>
        <v>454.94497999999999</v>
      </c>
    </row>
    <row r="26" spans="1:14" s="297" customFormat="1" ht="21" customHeight="1">
      <c r="A26" s="110" t="s">
        <v>233</v>
      </c>
      <c r="B26" s="112">
        <v>6.1576512000000001</v>
      </c>
      <c r="C26" s="113">
        <v>7.3520927999999994</v>
      </c>
      <c r="D26" s="113">
        <v>11.472470400000001</v>
      </c>
      <c r="E26" s="1">
        <v>11.0001984</v>
      </c>
      <c r="F26" s="1">
        <v>10.9218432</v>
      </c>
      <c r="G26" s="1">
        <v>10.9857888</v>
      </c>
      <c r="H26" s="45">
        <v>9.443942400000001</v>
      </c>
      <c r="I26" s="45">
        <v>4.0745087999999994</v>
      </c>
      <c r="J26" s="45">
        <v>4.7795519999999998</v>
      </c>
      <c r="K26" s="45">
        <v>5.2864224000000002</v>
      </c>
      <c r="L26" s="45">
        <v>6.3469727999999996</v>
      </c>
      <c r="M26" s="51">
        <v>5.1678815999999994</v>
      </c>
      <c r="N26" s="432">
        <f t="shared" si="2"/>
        <v>92.989324800000006</v>
      </c>
    </row>
    <row r="27" spans="1:14" s="297" customFormat="1" ht="21" customHeight="1">
      <c r="A27" s="110" t="s">
        <v>234</v>
      </c>
      <c r="B27" s="112">
        <v>5.3646000000000003</v>
      </c>
      <c r="C27" s="127">
        <v>4.8945600000000002</v>
      </c>
      <c r="D27" s="113">
        <v>0.89063999999999999</v>
      </c>
      <c r="E27" s="1">
        <v>3.06528</v>
      </c>
      <c r="F27" s="1">
        <v>2.9590800000000002</v>
      </c>
      <c r="G27" s="1">
        <v>3.2881200000000002</v>
      </c>
      <c r="H27" s="45">
        <v>3.8409599999999999</v>
      </c>
      <c r="I27" s="45">
        <v>4.6540800000000004</v>
      </c>
      <c r="J27" s="45">
        <v>4.9844400000000002</v>
      </c>
      <c r="K27" s="45">
        <v>4.4414400000000001</v>
      </c>
      <c r="L27" s="45">
        <v>3.0505200000000001</v>
      </c>
      <c r="M27" s="51">
        <v>3.3897599999999999</v>
      </c>
      <c r="N27" s="432">
        <f t="shared" si="2"/>
        <v>44.823480000000004</v>
      </c>
    </row>
    <row r="28" spans="1:14" s="297" customFormat="1" ht="21" customHeight="1">
      <c r="A28" s="110" t="s">
        <v>38</v>
      </c>
      <c r="B28" s="112">
        <v>14.417608099999999</v>
      </c>
      <c r="C28" s="113">
        <v>15.862569800000001</v>
      </c>
      <c r="D28" s="113">
        <v>23.207219300000002</v>
      </c>
      <c r="E28" s="1">
        <v>27.5986987</v>
      </c>
      <c r="F28" s="1">
        <v>25.563845499999999</v>
      </c>
      <c r="G28" s="1">
        <v>27.872064300000002</v>
      </c>
      <c r="H28" s="45">
        <v>21.059711800000002</v>
      </c>
      <c r="I28" s="45">
        <v>8.4207859999999997</v>
      </c>
      <c r="J28" s="45">
        <v>11.581833400000001</v>
      </c>
      <c r="K28" s="45">
        <v>13.382106</v>
      </c>
      <c r="L28" s="45">
        <v>13.944038599999999</v>
      </c>
      <c r="M28" s="51">
        <v>12.979862599999999</v>
      </c>
      <c r="N28" s="432">
        <f t="shared" si="2"/>
        <v>215.89034409999996</v>
      </c>
    </row>
    <row r="29" spans="1:14" s="297" customFormat="1" ht="21" customHeight="1">
      <c r="A29" s="110" t="s">
        <v>235</v>
      </c>
      <c r="B29" s="112">
        <v>7.0538040000000004</v>
      </c>
      <c r="C29" s="113">
        <v>7.291836</v>
      </c>
      <c r="D29" s="113">
        <v>9.3263639999999999</v>
      </c>
      <c r="E29" s="1">
        <v>8.747268</v>
      </c>
      <c r="F29" s="1">
        <v>8.6372999999999998</v>
      </c>
      <c r="G29" s="1">
        <v>8.9579160000000009</v>
      </c>
      <c r="H29" s="45">
        <v>8.9242439999999998</v>
      </c>
      <c r="I29" s="45">
        <v>7.4192039999999997</v>
      </c>
      <c r="J29" s="45">
        <v>8.3667840000000009</v>
      </c>
      <c r="K29" s="45">
        <v>8.3574120000000001</v>
      </c>
      <c r="L29" s="45">
        <v>8.1861719999999991</v>
      </c>
      <c r="M29" s="51">
        <v>6.8226959999999996</v>
      </c>
      <c r="N29" s="432">
        <f t="shared" si="2"/>
        <v>98.09099999999998</v>
      </c>
    </row>
    <row r="30" spans="1:14" s="297" customFormat="1" ht="21" customHeight="1">
      <c r="A30" s="110" t="s">
        <v>236</v>
      </c>
      <c r="B30" s="112">
        <v>5.01816</v>
      </c>
      <c r="C30" s="113">
        <v>5.494224</v>
      </c>
      <c r="D30" s="113">
        <v>8.9334959999999999</v>
      </c>
      <c r="E30" s="1">
        <v>12.157488000000001</v>
      </c>
      <c r="F30" s="1">
        <v>19.617144</v>
      </c>
      <c r="G30" s="1">
        <v>18.793151999999999</v>
      </c>
      <c r="H30" s="45">
        <v>18.228000000000002</v>
      </c>
      <c r="I30" s="45">
        <v>8.0503440000000008</v>
      </c>
      <c r="J30" s="45">
        <v>9.8537759999999999</v>
      </c>
      <c r="K30" s="45">
        <v>10.397904</v>
      </c>
      <c r="L30" s="45">
        <v>8.0783280000000008</v>
      </c>
      <c r="M30" s="51">
        <v>5.8018799999999997</v>
      </c>
      <c r="N30" s="432">
        <f>SUM(B30:M30)</f>
        <v>130.42389600000001</v>
      </c>
    </row>
    <row r="31" spans="1:14" s="297" customFormat="1" ht="21" customHeight="1">
      <c r="A31" s="110" t="s">
        <v>39</v>
      </c>
      <c r="B31" s="112">
        <v>5.9692920000000003</v>
      </c>
      <c r="C31" s="113">
        <v>5.7514807999999995</v>
      </c>
      <c r="D31" s="113">
        <v>10.858529300000001</v>
      </c>
      <c r="E31" s="1">
        <v>11.764537499999999</v>
      </c>
      <c r="F31" s="1">
        <v>12.4351995</v>
      </c>
      <c r="G31" s="1">
        <v>10.270626</v>
      </c>
      <c r="H31" s="45">
        <v>7.5854055000000002</v>
      </c>
      <c r="I31" s="45">
        <v>3.6142042999999999</v>
      </c>
      <c r="J31" s="45">
        <v>7.1626552000000006</v>
      </c>
      <c r="K31" s="45">
        <v>10.5024915</v>
      </c>
      <c r="L31" s="45">
        <v>10.068695999999999</v>
      </c>
      <c r="M31" s="51">
        <v>8.0899064999999997</v>
      </c>
      <c r="N31" s="432">
        <f t="shared" si="2"/>
        <v>104.0730241</v>
      </c>
    </row>
    <row r="32" spans="1:14" s="297" customFormat="1" ht="21" customHeight="1">
      <c r="A32" s="110" t="s">
        <v>237</v>
      </c>
      <c r="B32" s="112">
        <v>3.5643600000000002</v>
      </c>
      <c r="C32" s="113">
        <v>3.2826</v>
      </c>
      <c r="D32" s="113">
        <v>4.2582000000000004</v>
      </c>
      <c r="E32" s="1">
        <v>3.20472</v>
      </c>
      <c r="F32" s="1">
        <v>2.8111199999999998</v>
      </c>
      <c r="G32" s="1">
        <v>6.0133200000000002</v>
      </c>
      <c r="H32" s="45">
        <v>0</v>
      </c>
      <c r="I32" s="45">
        <v>0</v>
      </c>
      <c r="J32" s="45">
        <v>0</v>
      </c>
      <c r="K32" s="45">
        <v>0</v>
      </c>
      <c r="L32" s="45">
        <v>1.0369200000000001</v>
      </c>
      <c r="M32" s="51">
        <v>3.9567600000000001</v>
      </c>
      <c r="N32" s="432">
        <f t="shared" si="2"/>
        <v>28.128</v>
      </c>
    </row>
    <row r="33" spans="1:14" s="297" customFormat="1" ht="21" customHeight="1">
      <c r="A33" s="110" t="s">
        <v>238</v>
      </c>
      <c r="B33" s="112">
        <v>27.991575000000001</v>
      </c>
      <c r="C33" s="113">
        <v>28.428345</v>
      </c>
      <c r="D33" s="113">
        <v>35.514989999999997</v>
      </c>
      <c r="E33" s="1">
        <v>52.256115000000001</v>
      </c>
      <c r="F33" s="1">
        <v>57.932054999999998</v>
      </c>
      <c r="G33" s="1">
        <v>50.338259999999998</v>
      </c>
      <c r="H33" s="45">
        <v>35.015084999999999</v>
      </c>
      <c r="I33" s="45">
        <v>27.974325</v>
      </c>
      <c r="J33" s="45">
        <v>29.407454999999999</v>
      </c>
      <c r="K33" s="45">
        <v>29.343975</v>
      </c>
      <c r="L33" s="45">
        <v>25.801169999999999</v>
      </c>
      <c r="M33" s="51">
        <v>27.853919999999999</v>
      </c>
      <c r="N33" s="432">
        <f>SUM(B33:M33)</f>
        <v>427.85727000000003</v>
      </c>
    </row>
    <row r="34" spans="1:14" s="297" customFormat="1" ht="21" customHeight="1">
      <c r="A34" s="110" t="s">
        <v>239</v>
      </c>
      <c r="B34" s="113">
        <v>0</v>
      </c>
      <c r="C34" s="113">
        <v>0</v>
      </c>
      <c r="D34" s="113">
        <v>0</v>
      </c>
      <c r="E34" s="1">
        <v>0</v>
      </c>
      <c r="F34" s="1">
        <v>0</v>
      </c>
      <c r="G34" s="1">
        <v>0</v>
      </c>
      <c r="H34" s="45">
        <v>0</v>
      </c>
      <c r="I34" s="45">
        <v>0</v>
      </c>
      <c r="J34" s="45">
        <v>0</v>
      </c>
      <c r="K34" s="45">
        <v>0</v>
      </c>
      <c r="L34" s="45">
        <v>3.4144000000000001</v>
      </c>
      <c r="M34" s="51">
        <v>18.6962245</v>
      </c>
      <c r="N34" s="432">
        <f>SUM(B34:M34)</f>
        <v>22.1106245</v>
      </c>
    </row>
    <row r="35" spans="1:14" s="297" customFormat="1" ht="21" customHeight="1" thickBot="1">
      <c r="A35" s="128" t="s">
        <v>240</v>
      </c>
      <c r="B35" s="120">
        <v>0</v>
      </c>
      <c r="C35" s="120">
        <v>0</v>
      </c>
      <c r="D35" s="120">
        <v>0</v>
      </c>
      <c r="E35" s="49">
        <v>0</v>
      </c>
      <c r="F35" s="49">
        <v>0</v>
      </c>
      <c r="G35" s="49">
        <v>0</v>
      </c>
      <c r="H35" s="52">
        <v>0</v>
      </c>
      <c r="I35" s="52">
        <v>0</v>
      </c>
      <c r="J35" s="52">
        <v>0</v>
      </c>
      <c r="K35" s="52">
        <v>0</v>
      </c>
      <c r="L35" s="52">
        <v>0</v>
      </c>
      <c r="M35" s="53">
        <v>1.9415</v>
      </c>
      <c r="N35" s="432">
        <f>SUM(B35:M35)</f>
        <v>1.9415</v>
      </c>
    </row>
    <row r="36" spans="1:14" s="296" customFormat="1" ht="21" customHeight="1" thickBot="1">
      <c r="A36" s="217" t="s">
        <v>42</v>
      </c>
      <c r="B36" s="337">
        <f>SUM(B37:B87)</f>
        <v>47.007682200000005</v>
      </c>
      <c r="C36" s="325">
        <f t="shared" ref="C36:M36" si="7">SUM(C37:C87)</f>
        <v>49.902707199999988</v>
      </c>
      <c r="D36" s="325">
        <f t="shared" si="7"/>
        <v>61.453769300000005</v>
      </c>
      <c r="E36" s="325">
        <f t="shared" si="7"/>
        <v>70.616759799999997</v>
      </c>
      <c r="F36" s="325">
        <f t="shared" si="7"/>
        <v>76.662968399999997</v>
      </c>
      <c r="G36" s="325">
        <f t="shared" si="7"/>
        <v>70.895378900000011</v>
      </c>
      <c r="H36" s="325">
        <f t="shared" si="7"/>
        <v>65.698209899999995</v>
      </c>
      <c r="I36" s="325">
        <f t="shared" si="7"/>
        <v>41.933488699999991</v>
      </c>
      <c r="J36" s="325">
        <f t="shared" si="7"/>
        <v>48.154153599999994</v>
      </c>
      <c r="K36" s="325">
        <f t="shared" si="7"/>
        <v>58.643423400000003</v>
      </c>
      <c r="L36" s="325">
        <f t="shared" si="7"/>
        <v>50.549233600000001</v>
      </c>
      <c r="M36" s="326">
        <f t="shared" si="7"/>
        <v>42.609379300000015</v>
      </c>
      <c r="N36" s="435">
        <f>SUM(B36:M36)</f>
        <v>684.12715429999992</v>
      </c>
    </row>
    <row r="37" spans="1:14" s="296" customFormat="1" ht="21" customHeight="1">
      <c r="A37" s="248" t="s">
        <v>244</v>
      </c>
      <c r="B37" s="451">
        <v>3.192399</v>
      </c>
      <c r="C37" s="131">
        <v>1.596357</v>
      </c>
      <c r="D37" s="131">
        <v>3.3887700000000001</v>
      </c>
      <c r="E37" s="4">
        <v>3.1658759999999999</v>
      </c>
      <c r="F37" s="4">
        <v>3.1046399999999998</v>
      </c>
      <c r="G37" s="4">
        <v>2.3507189999999998</v>
      </c>
      <c r="H37" s="54">
        <v>2.8890539999999998</v>
      </c>
      <c r="I37" s="54">
        <v>1.6010819999999999</v>
      </c>
      <c r="J37" s="65">
        <v>2.233161</v>
      </c>
      <c r="K37" s="54">
        <v>2.7936719999999999</v>
      </c>
      <c r="L37" s="54">
        <v>2.7567539999999999</v>
      </c>
      <c r="M37" s="66">
        <v>3.2347350000000001</v>
      </c>
      <c r="N37" s="434">
        <f t="shared" ref="N37" si="8">SUM(B37:M37)</f>
        <v>32.307218999999996</v>
      </c>
    </row>
    <row r="38" spans="1:14" s="296" customFormat="1" ht="21" customHeight="1">
      <c r="A38" s="251" t="s">
        <v>245</v>
      </c>
      <c r="B38" s="252">
        <v>4.3993529999999996</v>
      </c>
      <c r="C38" s="113">
        <v>5.1356025000000001</v>
      </c>
      <c r="D38" s="113">
        <v>7.2963449999999996</v>
      </c>
      <c r="E38" s="1">
        <v>8.6552550000000004</v>
      </c>
      <c r="F38" s="1">
        <v>9.6639479999999995</v>
      </c>
      <c r="G38" s="1">
        <v>9.1566720000000004</v>
      </c>
      <c r="H38" s="45">
        <v>6.7181940000000004</v>
      </c>
      <c r="I38" s="45">
        <v>3.5624609999999999</v>
      </c>
      <c r="J38" s="57">
        <v>6.0356205000000003</v>
      </c>
      <c r="K38" s="45">
        <v>7.6087619999999996</v>
      </c>
      <c r="L38" s="45">
        <v>5.7364335000000004</v>
      </c>
      <c r="M38" s="46">
        <v>3.3850845000000001</v>
      </c>
      <c r="N38" s="432">
        <f t="shared" si="2"/>
        <v>77.35373100000001</v>
      </c>
    </row>
    <row r="39" spans="1:14" s="296" customFormat="1" ht="21" customHeight="1">
      <c r="A39" s="251" t="s">
        <v>43</v>
      </c>
      <c r="B39" s="252">
        <v>0.59502030000000006</v>
      </c>
      <c r="C39" s="113">
        <v>0.56341149999999995</v>
      </c>
      <c r="D39" s="113">
        <v>0.60134650000000001</v>
      </c>
      <c r="E39" s="1">
        <v>0.59639299999999995</v>
      </c>
      <c r="F39" s="1">
        <v>0.59858299999999998</v>
      </c>
      <c r="G39" s="1">
        <v>0.46320699999999998</v>
      </c>
      <c r="H39" s="45">
        <v>0.48957270000000003</v>
      </c>
      <c r="I39" s="45">
        <v>0.42760199999999998</v>
      </c>
      <c r="J39" s="57">
        <v>0.45946799999999999</v>
      </c>
      <c r="K39" s="45">
        <v>0.420657</v>
      </c>
      <c r="L39" s="45">
        <v>0.50669039999999999</v>
      </c>
      <c r="M39" s="46">
        <v>0.53285850000000001</v>
      </c>
      <c r="N39" s="432">
        <f t="shared" si="2"/>
        <v>6.2548099000000006</v>
      </c>
    </row>
    <row r="40" spans="1:14" s="296" customFormat="1" ht="21" customHeight="1">
      <c r="A40" s="251" t="s">
        <v>246</v>
      </c>
      <c r="B40" s="252">
        <v>4.4951400000000001</v>
      </c>
      <c r="C40" s="127">
        <v>4.0993199999999996</v>
      </c>
      <c r="D40" s="127">
        <v>0.62802000000000002</v>
      </c>
      <c r="E40" s="1">
        <v>2.59389</v>
      </c>
      <c r="F40" s="1">
        <v>2.0474999999999999</v>
      </c>
      <c r="G40" s="1">
        <v>1.8341099999999999</v>
      </c>
      <c r="H40" s="45">
        <v>1.5448500000000001</v>
      </c>
      <c r="I40" s="45">
        <v>2.4028200000000002</v>
      </c>
      <c r="J40" s="57">
        <v>3.0964499999999999</v>
      </c>
      <c r="K40" s="45">
        <v>2.6577899999999999</v>
      </c>
      <c r="L40" s="45">
        <v>1.7584200000000001</v>
      </c>
      <c r="M40" s="46">
        <v>1.8980999999999999</v>
      </c>
      <c r="N40" s="431">
        <f>SUM(B40:M40)</f>
        <v>29.056409999999996</v>
      </c>
    </row>
    <row r="41" spans="1:14" s="296" customFormat="1" ht="21" customHeight="1">
      <c r="A41" s="251" t="s">
        <v>247</v>
      </c>
      <c r="B41" s="252">
        <v>2.3717999999999999</v>
      </c>
      <c r="C41" s="113">
        <v>1.9999199999999999</v>
      </c>
      <c r="D41" s="113">
        <v>0.246</v>
      </c>
      <c r="E41" s="1">
        <v>1.0098</v>
      </c>
      <c r="F41" s="1">
        <v>0.87348000000000003</v>
      </c>
      <c r="G41" s="1">
        <v>1.1000399999999999</v>
      </c>
      <c r="H41" s="45">
        <v>4.2489600000000003</v>
      </c>
      <c r="I41" s="45">
        <v>5.9881200000000003</v>
      </c>
      <c r="J41" s="57">
        <v>3.4908000000000001</v>
      </c>
      <c r="K41" s="45">
        <v>1.7335199999999999</v>
      </c>
      <c r="L41" s="45">
        <v>0.93972</v>
      </c>
      <c r="M41" s="46">
        <v>0.99672000000000005</v>
      </c>
      <c r="N41" s="432">
        <f>SUM(B41:M41)</f>
        <v>24.998880000000003</v>
      </c>
    </row>
    <row r="42" spans="1:14" s="296" customFormat="1" ht="21" customHeight="1">
      <c r="A42" s="251" t="s">
        <v>248</v>
      </c>
      <c r="B42" s="252">
        <v>0.27391199999999999</v>
      </c>
      <c r="C42" s="113">
        <v>1.0987800000000001</v>
      </c>
      <c r="D42" s="113">
        <v>2.1174225</v>
      </c>
      <c r="E42" s="1">
        <v>3.2079719999999998</v>
      </c>
      <c r="F42" s="1">
        <v>4.3955219999999997</v>
      </c>
      <c r="G42" s="1">
        <v>3.132225</v>
      </c>
      <c r="H42" s="45">
        <v>1.8577245</v>
      </c>
      <c r="I42" s="45">
        <v>0</v>
      </c>
      <c r="J42" s="57">
        <v>0</v>
      </c>
      <c r="K42" s="45">
        <v>0</v>
      </c>
      <c r="L42" s="45">
        <v>0</v>
      </c>
      <c r="M42" s="46">
        <v>0</v>
      </c>
      <c r="N42" s="432">
        <f t="shared" si="2"/>
        <v>16.083558</v>
      </c>
    </row>
    <row r="43" spans="1:14" s="296" customFormat="1" ht="21" customHeight="1">
      <c r="A43" s="251" t="s">
        <v>249</v>
      </c>
      <c r="B43" s="252">
        <v>0.62670000000000003</v>
      </c>
      <c r="C43" s="113">
        <v>0.81089999999999995</v>
      </c>
      <c r="D43" s="113">
        <v>0.78026069999999992</v>
      </c>
      <c r="E43" s="1">
        <v>0.6</v>
      </c>
      <c r="F43" s="1">
        <v>0.80325000000000002</v>
      </c>
      <c r="G43" s="1">
        <v>0.52244999999999997</v>
      </c>
      <c r="H43" s="45">
        <v>0.26474999999999999</v>
      </c>
      <c r="I43" s="45">
        <v>4.9703199999999996E-2</v>
      </c>
      <c r="J43" s="57">
        <v>0.16620099999999999</v>
      </c>
      <c r="K43" s="45">
        <v>0.61823909999999993</v>
      </c>
      <c r="L43" s="45">
        <v>0.61575000000000002</v>
      </c>
      <c r="M43" s="46">
        <v>0.60855000000000004</v>
      </c>
      <c r="N43" s="432">
        <f>SUM(B43:M43)</f>
        <v>6.4667540000000008</v>
      </c>
    </row>
    <row r="44" spans="1:14" s="296" customFormat="1" ht="21" customHeight="1">
      <c r="A44" s="251" t="s">
        <v>250</v>
      </c>
      <c r="B44" s="252">
        <v>1.452024</v>
      </c>
      <c r="C44" s="113">
        <v>1.7218800000000001</v>
      </c>
      <c r="D44" s="113">
        <v>2.4953759999999998</v>
      </c>
      <c r="E44" s="1">
        <v>2.107224</v>
      </c>
      <c r="F44" s="1">
        <v>1.4783759999999999</v>
      </c>
      <c r="G44" s="1">
        <v>1.5167520000000001</v>
      </c>
      <c r="H44" s="45">
        <v>1.6257600000000001</v>
      </c>
      <c r="I44" s="45">
        <v>1.1751119999999999</v>
      </c>
      <c r="J44" s="57">
        <v>1.1790719999999999</v>
      </c>
      <c r="K44" s="45">
        <v>1.2490559999999999</v>
      </c>
      <c r="L44" s="45">
        <v>1.0884240000000001</v>
      </c>
      <c r="M44" s="46">
        <v>1.1846159999999999</v>
      </c>
      <c r="N44" s="432">
        <f>SUM(B44:M44)</f>
        <v>18.273671999999998</v>
      </c>
    </row>
    <row r="45" spans="1:14" s="296" customFormat="1" ht="21" customHeight="1">
      <c r="A45" s="251" t="s">
        <v>251</v>
      </c>
      <c r="B45" s="252">
        <v>0.95562000000000002</v>
      </c>
      <c r="C45" s="113">
        <v>0.77049000000000001</v>
      </c>
      <c r="D45" s="113">
        <v>0.92259000000000002</v>
      </c>
      <c r="E45" s="1">
        <v>0.90351000000000004</v>
      </c>
      <c r="F45" s="1">
        <v>0.97974000000000006</v>
      </c>
      <c r="G45" s="1">
        <v>0.89748000000000006</v>
      </c>
      <c r="H45" s="45">
        <v>0.95174999999999998</v>
      </c>
      <c r="I45" s="45">
        <v>0.81125999999999998</v>
      </c>
      <c r="J45" s="57">
        <v>0.83565</v>
      </c>
      <c r="K45" s="45">
        <v>0.88478999999999997</v>
      </c>
      <c r="L45" s="45">
        <v>0.88154999999999994</v>
      </c>
      <c r="M45" s="46">
        <v>0.85185</v>
      </c>
      <c r="N45" s="432">
        <f>SUM(B45:M45)</f>
        <v>10.646280000000001</v>
      </c>
    </row>
    <row r="46" spans="1:14" s="296" customFormat="1" ht="21" customHeight="1">
      <c r="A46" s="251" t="s">
        <v>252</v>
      </c>
      <c r="B46" s="252">
        <v>0.2306136</v>
      </c>
      <c r="C46" s="113">
        <v>0.29262359999999998</v>
      </c>
      <c r="D46" s="113">
        <v>0.37290719999999999</v>
      </c>
      <c r="E46" s="1">
        <v>0.358236</v>
      </c>
      <c r="F46" s="1">
        <v>7.5169199999999992E-2</v>
      </c>
      <c r="G46" s="1">
        <v>0</v>
      </c>
      <c r="H46" s="45">
        <v>0</v>
      </c>
      <c r="I46" s="45">
        <v>1.8240000000000002E-4</v>
      </c>
      <c r="J46" s="57">
        <v>0.27331679999999997</v>
      </c>
      <c r="K46" s="45">
        <v>0.35845320000000003</v>
      </c>
      <c r="L46" s="45">
        <v>0.27212159999999996</v>
      </c>
      <c r="M46" s="46">
        <v>0.34618199999999999</v>
      </c>
      <c r="N46" s="432">
        <f>SUM(B46:M46)</f>
        <v>2.5798055999999994</v>
      </c>
    </row>
    <row r="47" spans="1:14" s="296" customFormat="1" ht="21" customHeight="1">
      <c r="A47" s="251" t="s">
        <v>253</v>
      </c>
      <c r="B47" s="252">
        <v>0.49635600000000002</v>
      </c>
      <c r="C47" s="113">
        <v>0.54367600000000005</v>
      </c>
      <c r="D47" s="113">
        <v>0.70989400000000002</v>
      </c>
      <c r="E47" s="1">
        <v>0.66531090000000004</v>
      </c>
      <c r="F47" s="1">
        <v>0.68934169999999995</v>
      </c>
      <c r="G47" s="1">
        <v>0.60426559999999996</v>
      </c>
      <c r="H47" s="45">
        <v>0.62853580000000009</v>
      </c>
      <c r="I47" s="45">
        <v>0.56166000000000005</v>
      </c>
      <c r="J47" s="57">
        <v>0.2626</v>
      </c>
      <c r="K47" s="45">
        <v>0.62140200000000001</v>
      </c>
      <c r="L47" s="45">
        <v>0.59894599999999998</v>
      </c>
      <c r="M47" s="46">
        <v>0.552508</v>
      </c>
      <c r="N47" s="432">
        <f>SUM(B47:M47)</f>
        <v>6.9344959999999993</v>
      </c>
    </row>
    <row r="48" spans="1:14" s="296" customFormat="1" ht="21" customHeight="1">
      <c r="A48" s="254" t="s">
        <v>254</v>
      </c>
      <c r="B48" s="252">
        <v>9.4535999999999995E-2</v>
      </c>
      <c r="C48" s="1">
        <v>0.700488</v>
      </c>
      <c r="D48" s="113">
        <v>0.96687000000000001</v>
      </c>
      <c r="E48" s="1">
        <v>1.343502</v>
      </c>
      <c r="F48" s="1">
        <v>1.4322239999999999</v>
      </c>
      <c r="G48" s="1">
        <v>1.367856</v>
      </c>
      <c r="H48" s="45">
        <v>1.1368799999999999</v>
      </c>
      <c r="I48" s="45">
        <v>0.37141200000000002</v>
      </c>
      <c r="J48" s="57">
        <v>0.122778</v>
      </c>
      <c r="K48" s="45">
        <v>0.75562200000000002</v>
      </c>
      <c r="L48" s="45">
        <v>0.94807799999999998</v>
      </c>
      <c r="M48" s="46">
        <v>8.4959999999999994E-2</v>
      </c>
      <c r="N48" s="432">
        <f t="shared" si="2"/>
        <v>9.3252060000000014</v>
      </c>
    </row>
    <row r="49" spans="1:14" s="296" customFormat="1" ht="21" customHeight="1">
      <c r="A49" s="255" t="s">
        <v>255</v>
      </c>
      <c r="B49" s="252">
        <v>1.5205956999999999</v>
      </c>
      <c r="C49" s="127">
        <v>1.3871239</v>
      </c>
      <c r="D49" s="127">
        <v>0.20083139999999999</v>
      </c>
      <c r="E49" s="1">
        <v>0.76619840000000006</v>
      </c>
      <c r="F49" s="1">
        <v>0.6545221</v>
      </c>
      <c r="G49" s="1">
        <v>0.69803749999999998</v>
      </c>
      <c r="H49" s="45">
        <v>0.58088770000000001</v>
      </c>
      <c r="I49" s="45">
        <v>0.89282090000000003</v>
      </c>
      <c r="J49" s="57">
        <v>1.0840661999999999</v>
      </c>
      <c r="K49" s="45">
        <v>0.85074950000000005</v>
      </c>
      <c r="L49" s="45">
        <v>0.42116759999999998</v>
      </c>
      <c r="M49" s="46">
        <v>0.37161179999999999</v>
      </c>
      <c r="N49" s="432">
        <f>SUM(B49:M49)</f>
        <v>9.4286127000000004</v>
      </c>
    </row>
    <row r="50" spans="1:14" s="296" customFormat="1" ht="21" customHeight="1">
      <c r="A50" s="251" t="s">
        <v>256</v>
      </c>
      <c r="B50" s="252">
        <v>0.15609000000000001</v>
      </c>
      <c r="C50" s="113">
        <v>0.64224000000000003</v>
      </c>
      <c r="D50" s="113">
        <v>1.1189100000000001</v>
      </c>
      <c r="E50" s="1">
        <v>1.1368199999999999</v>
      </c>
      <c r="F50" s="1">
        <v>1.2789600000000001</v>
      </c>
      <c r="G50" s="1">
        <v>1.1595299999999999</v>
      </c>
      <c r="H50" s="45">
        <v>0.94191000000000003</v>
      </c>
      <c r="I50" s="45">
        <v>0.44229000000000002</v>
      </c>
      <c r="J50" s="57">
        <v>0.47978999999999999</v>
      </c>
      <c r="K50" s="45">
        <v>0.91349999999999998</v>
      </c>
      <c r="L50" s="45">
        <v>0.96240000000000003</v>
      </c>
      <c r="M50" s="46">
        <v>0.69696000000000002</v>
      </c>
      <c r="N50" s="432">
        <f>SUM(B50:M50)</f>
        <v>9.9294000000000011</v>
      </c>
    </row>
    <row r="51" spans="1:14" s="296" customFormat="1" ht="21" customHeight="1">
      <c r="A51" s="254" t="s">
        <v>257</v>
      </c>
      <c r="B51" s="12">
        <v>0</v>
      </c>
      <c r="C51" s="1">
        <v>0</v>
      </c>
      <c r="D51" s="1">
        <v>0</v>
      </c>
      <c r="E51" s="1">
        <v>0</v>
      </c>
      <c r="F51" s="1">
        <v>0</v>
      </c>
      <c r="G51" s="1">
        <v>0</v>
      </c>
      <c r="H51" s="45">
        <v>0</v>
      </c>
      <c r="I51" s="45">
        <v>0</v>
      </c>
      <c r="J51" s="57">
        <v>0</v>
      </c>
      <c r="K51" s="45">
        <v>0</v>
      </c>
      <c r="L51" s="45">
        <v>0</v>
      </c>
      <c r="M51" s="46">
        <v>0</v>
      </c>
      <c r="N51" s="432">
        <f>SUM(B51:M51)</f>
        <v>0</v>
      </c>
    </row>
    <row r="52" spans="1:14" s="296" customFormat="1" ht="21" customHeight="1">
      <c r="A52" s="254" t="s">
        <v>258</v>
      </c>
      <c r="B52" s="252">
        <v>8.2477999999999996E-2</v>
      </c>
      <c r="C52" s="113">
        <v>0.10656239999999999</v>
      </c>
      <c r="D52" s="1">
        <v>0.11989519999999999</v>
      </c>
      <c r="E52" s="1">
        <v>0.113742</v>
      </c>
      <c r="F52" s="1">
        <v>0.1077796</v>
      </c>
      <c r="G52" s="1">
        <v>6.4897999999999997E-2</v>
      </c>
      <c r="H52" s="45">
        <v>5.9218400000000004E-2</v>
      </c>
      <c r="I52" s="45">
        <v>7.1390399999999993E-2</v>
      </c>
      <c r="J52" s="57">
        <v>9.057960000000001E-2</v>
      </c>
      <c r="K52" s="45">
        <v>0.1005312</v>
      </c>
      <c r="L52" s="45">
        <v>0.10056760000000001</v>
      </c>
      <c r="M52" s="46">
        <v>9.5095600000000002E-2</v>
      </c>
      <c r="N52" s="432">
        <f>SUM(B52:M52)</f>
        <v>1.112738</v>
      </c>
    </row>
    <row r="53" spans="1:14" s="296" customFormat="1" ht="21" customHeight="1">
      <c r="A53" s="251" t="s">
        <v>259</v>
      </c>
      <c r="B53" s="256">
        <v>0.12009</v>
      </c>
      <c r="C53" s="147">
        <v>0.106086</v>
      </c>
      <c r="D53" s="147">
        <v>0.11219999999999999</v>
      </c>
      <c r="E53" s="1">
        <v>1.47E-3</v>
      </c>
      <c r="F53" s="1">
        <v>0</v>
      </c>
      <c r="G53" s="1">
        <v>8.2283999999999996E-2</v>
      </c>
      <c r="H53" s="45">
        <v>0.142704</v>
      </c>
      <c r="I53" s="45">
        <v>6.5741999999999995E-2</v>
      </c>
      <c r="J53" s="57">
        <v>0</v>
      </c>
      <c r="K53" s="45">
        <v>0</v>
      </c>
      <c r="L53" s="45">
        <v>0</v>
      </c>
      <c r="M53" s="46">
        <v>0</v>
      </c>
      <c r="N53" s="432">
        <f t="shared" ref="N53:N62" si="9">SUM(B53:M53)</f>
        <v>0.63057600000000003</v>
      </c>
    </row>
    <row r="54" spans="1:14" s="296" customFormat="1" ht="21" customHeight="1">
      <c r="A54" s="254" t="s">
        <v>44</v>
      </c>
      <c r="B54" s="256">
        <v>0</v>
      </c>
      <c r="C54" s="147">
        <v>0</v>
      </c>
      <c r="D54" s="147">
        <v>0</v>
      </c>
      <c r="E54" s="147">
        <v>0</v>
      </c>
      <c r="F54" s="147">
        <v>0</v>
      </c>
      <c r="G54" s="147">
        <v>0</v>
      </c>
      <c r="H54" s="147">
        <v>0</v>
      </c>
      <c r="I54" s="147">
        <v>0</v>
      </c>
      <c r="J54" s="147">
        <v>0</v>
      </c>
      <c r="K54" s="147">
        <v>0</v>
      </c>
      <c r="L54" s="147">
        <v>0</v>
      </c>
      <c r="M54" s="148">
        <v>0</v>
      </c>
      <c r="N54" s="432">
        <f t="shared" si="9"/>
        <v>0</v>
      </c>
    </row>
    <row r="55" spans="1:14" s="296" customFormat="1" ht="21" customHeight="1">
      <c r="A55" s="254" t="s">
        <v>260</v>
      </c>
      <c r="B55" s="252">
        <v>0.38269199999999998</v>
      </c>
      <c r="C55" s="113">
        <v>0.65793599999999997</v>
      </c>
      <c r="D55" s="113">
        <v>0.751332</v>
      </c>
      <c r="E55" s="1">
        <v>0.66479999999999995</v>
      </c>
      <c r="F55" s="1">
        <v>0.73485599999999995</v>
      </c>
      <c r="G55" s="1">
        <v>0.66795599999999999</v>
      </c>
      <c r="H55" s="45">
        <v>0.72561600000000004</v>
      </c>
      <c r="I55" s="45">
        <v>0.59824080000000002</v>
      </c>
      <c r="J55" s="57">
        <v>0.51751079999999994</v>
      </c>
      <c r="K55" s="45">
        <v>0.44781599999999999</v>
      </c>
      <c r="L55" s="45">
        <v>0.57754799999999995</v>
      </c>
      <c r="M55" s="46">
        <v>0.69010800000000005</v>
      </c>
      <c r="N55" s="432">
        <f t="shared" si="9"/>
        <v>7.4164116000000018</v>
      </c>
    </row>
    <row r="56" spans="1:14" s="296" customFormat="1" ht="21" customHeight="1">
      <c r="A56" s="251" t="s">
        <v>261</v>
      </c>
      <c r="B56" s="252">
        <v>1.1885520000000001</v>
      </c>
      <c r="C56" s="113">
        <v>1.187244</v>
      </c>
      <c r="D56" s="1">
        <v>1.0429440000000001</v>
      </c>
      <c r="E56" s="1">
        <v>0.98682000000000003</v>
      </c>
      <c r="F56" s="1">
        <v>1.004988</v>
      </c>
      <c r="G56" s="1">
        <v>0.57476400000000005</v>
      </c>
      <c r="H56" s="45">
        <v>0.83689199999999997</v>
      </c>
      <c r="I56" s="45">
        <v>0.69818400000000003</v>
      </c>
      <c r="J56" s="57">
        <v>0.67215599999999998</v>
      </c>
      <c r="K56" s="45">
        <v>1.025676</v>
      </c>
      <c r="L56" s="45">
        <v>0.35302800000000001</v>
      </c>
      <c r="M56" s="46">
        <v>0</v>
      </c>
      <c r="N56" s="432">
        <f t="shared" si="9"/>
        <v>9.5712480000000006</v>
      </c>
    </row>
    <row r="57" spans="1:14" s="296" customFormat="1" ht="21" customHeight="1">
      <c r="A57" s="251" t="s">
        <v>262</v>
      </c>
      <c r="B57" s="252">
        <v>0.37898280000000001</v>
      </c>
      <c r="C57" s="113">
        <v>0.47918430000000001</v>
      </c>
      <c r="D57" s="113">
        <v>0.52325820000000001</v>
      </c>
      <c r="E57" s="1">
        <v>0.48481200000000002</v>
      </c>
      <c r="F57" s="1">
        <v>0.50010390000000005</v>
      </c>
      <c r="G57" s="1">
        <v>0.46063349999999997</v>
      </c>
      <c r="H57" s="45">
        <v>0.43454700000000002</v>
      </c>
      <c r="I57" s="45">
        <v>0.33524280000000001</v>
      </c>
      <c r="J57" s="57">
        <v>0.37874609999999997</v>
      </c>
      <c r="K57" s="45">
        <v>0.36452519999999999</v>
      </c>
      <c r="L57" s="45">
        <v>0.3697164</v>
      </c>
      <c r="M57" s="46">
        <v>0.35443440000000004</v>
      </c>
      <c r="N57" s="432">
        <f t="shared" si="9"/>
        <v>5.0641865999999993</v>
      </c>
    </row>
    <row r="58" spans="1:14" s="296" customFormat="1" ht="21" customHeight="1">
      <c r="A58" s="251" t="s">
        <v>263</v>
      </c>
      <c r="B58" s="252">
        <v>0.1157154</v>
      </c>
      <c r="C58" s="113">
        <v>0.14970839999999999</v>
      </c>
      <c r="D58" s="113">
        <v>0.178257</v>
      </c>
      <c r="E58" s="1">
        <v>0.15764400000000001</v>
      </c>
      <c r="F58" s="1">
        <v>0.17600579999999999</v>
      </c>
      <c r="G58" s="1">
        <v>0.146538</v>
      </c>
      <c r="H58" s="45">
        <v>8.3332799999999999E-2</v>
      </c>
      <c r="I58" s="45">
        <v>0</v>
      </c>
      <c r="J58" s="57">
        <v>0.1159698</v>
      </c>
      <c r="K58" s="45">
        <v>0.1280094</v>
      </c>
      <c r="L58" s="45">
        <v>0.1248972</v>
      </c>
      <c r="M58" s="46">
        <v>8.8987200000000002E-2</v>
      </c>
      <c r="N58" s="432">
        <f t="shared" si="9"/>
        <v>1.4650650000000001</v>
      </c>
    </row>
    <row r="59" spans="1:14" s="296" customFormat="1" ht="21" customHeight="1">
      <c r="A59" s="254" t="s">
        <v>264</v>
      </c>
      <c r="B59" s="252">
        <v>0.26358100000000001</v>
      </c>
      <c r="C59" s="113">
        <v>0.24378639999999999</v>
      </c>
      <c r="D59" s="113">
        <v>0.28847699999999998</v>
      </c>
      <c r="E59" s="1">
        <v>0.27655570000000002</v>
      </c>
      <c r="F59" s="1">
        <v>0.18057820000000002</v>
      </c>
      <c r="G59" s="1">
        <v>0.20010020000000001</v>
      </c>
      <c r="H59" s="45">
        <v>0.202379</v>
      </c>
      <c r="I59" s="45">
        <v>0.1422128</v>
      </c>
      <c r="J59" s="57">
        <v>0.19492589999999999</v>
      </c>
      <c r="K59" s="45">
        <v>0.25462109999999999</v>
      </c>
      <c r="L59" s="45">
        <v>0.2244168</v>
      </c>
      <c r="M59" s="46">
        <v>0.25087599999999999</v>
      </c>
      <c r="N59" s="432">
        <f t="shared" si="9"/>
        <v>2.7225101000000005</v>
      </c>
    </row>
    <row r="60" spans="1:14" s="296" customFormat="1" ht="21" customHeight="1">
      <c r="A60" s="251" t="s">
        <v>45</v>
      </c>
      <c r="B60" s="252">
        <v>0.570384</v>
      </c>
      <c r="C60" s="113">
        <v>0.60561600000000004</v>
      </c>
      <c r="D60" s="113">
        <v>0.67393199999999998</v>
      </c>
      <c r="E60" s="1">
        <v>0.645204</v>
      </c>
      <c r="F60" s="1">
        <v>0.662466</v>
      </c>
      <c r="G60" s="1">
        <v>0.61202999999999996</v>
      </c>
      <c r="H60" s="45">
        <v>0.55196400000000001</v>
      </c>
      <c r="I60" s="45">
        <v>0.43238399999999999</v>
      </c>
      <c r="J60" s="57">
        <v>0.52499399999999996</v>
      </c>
      <c r="K60" s="45">
        <v>0.56664000000000003</v>
      </c>
      <c r="L60" s="45">
        <v>0.55265399999999998</v>
      </c>
      <c r="M60" s="46">
        <v>0.53338200000000002</v>
      </c>
      <c r="N60" s="432">
        <f t="shared" si="9"/>
        <v>6.9316499999999994</v>
      </c>
    </row>
    <row r="61" spans="1:14" s="296" customFormat="1" ht="21" customHeight="1">
      <c r="A61" s="251" t="s">
        <v>265</v>
      </c>
      <c r="B61" s="252">
        <v>0.28586400000000001</v>
      </c>
      <c r="C61" s="113">
        <v>0.50560799999999995</v>
      </c>
      <c r="D61" s="113">
        <v>0.52216799999999997</v>
      </c>
      <c r="E61" s="1">
        <v>0.40828799999999998</v>
      </c>
      <c r="F61" s="1">
        <v>0.28807199999999999</v>
      </c>
      <c r="G61" s="1">
        <v>0.18804000000000001</v>
      </c>
      <c r="H61" s="45">
        <v>0.104736</v>
      </c>
      <c r="I61" s="45">
        <v>0</v>
      </c>
      <c r="J61" s="57">
        <v>0</v>
      </c>
      <c r="K61" s="45">
        <v>0.47649000000000002</v>
      </c>
      <c r="L61" s="45">
        <v>0.57170399999999999</v>
      </c>
      <c r="M61" s="46">
        <v>0.32577600000000001</v>
      </c>
      <c r="N61" s="432">
        <f t="shared" si="9"/>
        <v>3.6767459999999996</v>
      </c>
    </row>
    <row r="62" spans="1:14" s="296" customFormat="1" ht="21" customHeight="1">
      <c r="A62" s="251" t="s">
        <v>266</v>
      </c>
      <c r="B62" s="252">
        <v>0.25406800000000002</v>
      </c>
      <c r="C62" s="113">
        <v>0.27995799999999998</v>
      </c>
      <c r="D62" s="113">
        <v>0.45534599999999997</v>
      </c>
      <c r="E62" s="1">
        <v>0.24019399999999999</v>
      </c>
      <c r="F62" s="1">
        <v>0.22308600000000001</v>
      </c>
      <c r="G62" s="1">
        <v>0.213584</v>
      </c>
      <c r="H62" s="45">
        <v>0.38616600000000001</v>
      </c>
      <c r="I62" s="45">
        <v>9.0352000000000002E-2</v>
      </c>
      <c r="J62" s="57">
        <v>0.103032</v>
      </c>
      <c r="K62" s="45">
        <v>0.24102799999999999</v>
      </c>
      <c r="L62" s="45">
        <v>0.30096000000000001</v>
      </c>
      <c r="M62" s="46">
        <v>8.0776000000000001E-2</v>
      </c>
      <c r="N62" s="432">
        <f t="shared" si="9"/>
        <v>2.8685499999999999</v>
      </c>
    </row>
    <row r="63" spans="1:14" s="296" customFormat="1" ht="21" customHeight="1">
      <c r="A63" s="254" t="s">
        <v>267</v>
      </c>
      <c r="B63" s="252">
        <v>0.2711228</v>
      </c>
      <c r="C63" s="113">
        <v>0.29417749999999998</v>
      </c>
      <c r="D63" s="113">
        <v>0.3319859</v>
      </c>
      <c r="E63" s="1">
        <v>0.26997969999999999</v>
      </c>
      <c r="F63" s="1">
        <v>0.25155889999999997</v>
      </c>
      <c r="G63" s="1">
        <v>0.29179320000000003</v>
      </c>
      <c r="H63" s="45">
        <v>0.2029068</v>
      </c>
      <c r="I63" s="45">
        <v>0.24496679999999998</v>
      </c>
      <c r="J63" s="57">
        <v>0.2939832</v>
      </c>
      <c r="K63" s="45">
        <v>0.281136</v>
      </c>
      <c r="L63" s="45">
        <v>0.25640160000000001</v>
      </c>
      <c r="M63" s="46">
        <v>0.22456520000000002</v>
      </c>
      <c r="N63" s="432">
        <f t="shared" si="2"/>
        <v>3.2145776000000001</v>
      </c>
    </row>
    <row r="64" spans="1:14" s="296" customFormat="1" ht="21" customHeight="1">
      <c r="A64" s="254" t="s">
        <v>268</v>
      </c>
      <c r="B64" s="252">
        <v>0.25836799999999999</v>
      </c>
      <c r="C64" s="113">
        <v>0.32803199999999999</v>
      </c>
      <c r="D64" s="113">
        <v>0.32384000000000002</v>
      </c>
      <c r="E64" s="1">
        <v>0.35441600000000001</v>
      </c>
      <c r="F64" s="1">
        <v>0.36059200000000002</v>
      </c>
      <c r="G64" s="1">
        <v>0.25798399999999999</v>
      </c>
      <c r="H64" s="45">
        <v>2.9312000000000001E-2</v>
      </c>
      <c r="I64" s="45">
        <v>0</v>
      </c>
      <c r="J64" s="57">
        <v>0</v>
      </c>
      <c r="K64" s="45">
        <v>4.0000000000000003E-5</v>
      </c>
      <c r="L64" s="45">
        <v>8.2879999999999995E-2</v>
      </c>
      <c r="M64" s="46">
        <v>0.28673599999999999</v>
      </c>
      <c r="N64" s="432">
        <f>SUM(B64:M64)</f>
        <v>2.2822</v>
      </c>
    </row>
    <row r="65" spans="1:14" s="296" customFormat="1" ht="21" customHeight="1">
      <c r="A65" s="254" t="s">
        <v>269</v>
      </c>
      <c r="B65" s="252">
        <v>0.3625506</v>
      </c>
      <c r="C65" s="113">
        <v>0.49026599999999998</v>
      </c>
      <c r="D65" s="113">
        <v>0.48994199999999999</v>
      </c>
      <c r="E65" s="1">
        <v>0.48819600000000002</v>
      </c>
      <c r="F65" s="1">
        <v>0.47737259999999998</v>
      </c>
      <c r="G65" s="1">
        <v>0.17422560000000001</v>
      </c>
      <c r="H65" s="45">
        <v>0</v>
      </c>
      <c r="I65" s="45">
        <v>6.69E-4</v>
      </c>
      <c r="J65" s="57">
        <v>0.27937259999999997</v>
      </c>
      <c r="K65" s="45">
        <v>0.30257820000000002</v>
      </c>
      <c r="L65" s="45">
        <v>0.46920240000000002</v>
      </c>
      <c r="M65" s="46">
        <v>0.26819459999999995</v>
      </c>
      <c r="N65" s="432">
        <f>SUM(B65:M65)</f>
        <v>3.8025696</v>
      </c>
    </row>
    <row r="66" spans="1:14" s="296" customFormat="1" ht="21" customHeight="1">
      <c r="A66" s="254" t="s">
        <v>270</v>
      </c>
      <c r="B66" s="252">
        <v>0.46168199999999998</v>
      </c>
      <c r="C66" s="113">
        <v>0.62343000000000004</v>
      </c>
      <c r="D66" s="113">
        <v>0.74820600000000004</v>
      </c>
      <c r="E66" s="1">
        <v>0.82006199999999996</v>
      </c>
      <c r="F66" s="1">
        <v>0.79308000000000001</v>
      </c>
      <c r="G66" s="1">
        <v>0.58793399999999996</v>
      </c>
      <c r="H66" s="45">
        <v>0.52507800000000004</v>
      </c>
      <c r="I66" s="1">
        <v>8.7048E-2</v>
      </c>
      <c r="J66" s="57">
        <v>4.9301999999999999E-2</v>
      </c>
      <c r="K66" s="45">
        <v>0.42679800000000001</v>
      </c>
      <c r="L66" s="45">
        <v>0.53605800000000003</v>
      </c>
      <c r="M66" s="46">
        <v>0.42254999999999998</v>
      </c>
      <c r="N66" s="432">
        <f>SUM(B66:M66)</f>
        <v>6.0812279999999994</v>
      </c>
    </row>
    <row r="67" spans="1:14" s="296" customFormat="1" ht="21" customHeight="1">
      <c r="A67" s="254" t="s">
        <v>271</v>
      </c>
      <c r="B67" s="252">
        <v>9.0506400000000001E-2</v>
      </c>
      <c r="C67" s="113">
        <v>9.5529600000000006E-2</v>
      </c>
      <c r="D67" s="113">
        <v>0.1334688</v>
      </c>
      <c r="E67" s="1">
        <v>0.11709600000000001</v>
      </c>
      <c r="F67" s="1">
        <v>0.1380672</v>
      </c>
      <c r="G67" s="1">
        <v>0.12731200000000001</v>
      </c>
      <c r="H67" s="45">
        <v>0.10964160000000001</v>
      </c>
      <c r="I67" s="45">
        <v>8.6076800000000009E-2</v>
      </c>
      <c r="J67" s="57">
        <v>7.3632799999999998E-2</v>
      </c>
      <c r="K67" s="45">
        <v>5.5453599999999999E-2</v>
      </c>
      <c r="L67" s="45">
        <v>4.1431199999999994E-2</v>
      </c>
      <c r="M67" s="46">
        <v>6.7512000000000003E-2</v>
      </c>
      <c r="N67" s="432">
        <f>SUM(B67:M67)</f>
        <v>1.1357279999999998</v>
      </c>
    </row>
    <row r="68" spans="1:14" s="296" customFormat="1" ht="21" customHeight="1">
      <c r="A68" s="254" t="s">
        <v>272</v>
      </c>
      <c r="B68" s="252">
        <v>1.2457556999999999</v>
      </c>
      <c r="C68" s="113">
        <v>1.0984868999999999</v>
      </c>
      <c r="D68" s="113">
        <v>0.8262891</v>
      </c>
      <c r="E68" s="1">
        <v>0.61440119999999998</v>
      </c>
      <c r="F68" s="1">
        <v>1.3348692</v>
      </c>
      <c r="G68" s="1">
        <v>1.8486657</v>
      </c>
      <c r="H68" s="45">
        <v>2.1241898999999997</v>
      </c>
      <c r="I68" s="45">
        <v>0.11143439999999999</v>
      </c>
      <c r="J68" s="57">
        <v>1.9653731999999999</v>
      </c>
      <c r="K68" s="45">
        <v>1.8863523</v>
      </c>
      <c r="L68" s="45">
        <v>1.6774506</v>
      </c>
      <c r="M68" s="46">
        <v>1.459741</v>
      </c>
      <c r="N68" s="432">
        <f t="shared" si="2"/>
        <v>16.193009199999999</v>
      </c>
    </row>
    <row r="69" spans="1:14" s="296" customFormat="1" ht="21" customHeight="1">
      <c r="A69" s="251" t="s">
        <v>273</v>
      </c>
      <c r="B69" s="12">
        <v>0.77203200000000005</v>
      </c>
      <c r="C69" s="1">
        <v>0.694608</v>
      </c>
      <c r="D69" s="1">
        <v>0.49764000000000003</v>
      </c>
      <c r="E69" s="1">
        <v>0.161304</v>
      </c>
      <c r="F69" s="1">
        <v>0.82468799999999998</v>
      </c>
      <c r="G69" s="1">
        <v>0.70924799999999999</v>
      </c>
      <c r="H69" s="45">
        <v>0.95531999999999995</v>
      </c>
      <c r="I69" s="45">
        <v>0.62656800000000001</v>
      </c>
      <c r="J69" s="57">
        <v>0.71320799999999995</v>
      </c>
      <c r="K69" s="45">
        <v>8.5559999999999997E-2</v>
      </c>
      <c r="L69" s="45">
        <v>0</v>
      </c>
      <c r="M69" s="46">
        <v>0</v>
      </c>
      <c r="N69" s="432">
        <f>SUM(B69:M69)</f>
        <v>6.0401759999999998</v>
      </c>
    </row>
    <row r="70" spans="1:14" s="296" customFormat="1" ht="21" customHeight="1">
      <c r="A70" s="254" t="s">
        <v>274</v>
      </c>
      <c r="B70" s="252">
        <v>0.10098</v>
      </c>
      <c r="C70" s="113">
        <v>0.10425960000000001</v>
      </c>
      <c r="D70" s="113">
        <v>0.12988439999999998</v>
      </c>
      <c r="E70" s="1">
        <v>0.15934679999999998</v>
      </c>
      <c r="F70" s="1">
        <v>0.13374360000000002</v>
      </c>
      <c r="G70" s="1">
        <v>0.12246839999999999</v>
      </c>
      <c r="H70" s="45">
        <v>0.16191</v>
      </c>
      <c r="I70" s="45">
        <v>0.16236</v>
      </c>
      <c r="J70" s="57">
        <v>4.0442400000000003E-2</v>
      </c>
      <c r="K70" s="45">
        <v>0.18568079999999998</v>
      </c>
      <c r="L70" s="45">
        <v>0.20412360000000002</v>
      </c>
      <c r="M70" s="46">
        <v>0.16864560000000001</v>
      </c>
      <c r="N70" s="432">
        <f t="shared" si="2"/>
        <v>1.6738452000000001</v>
      </c>
    </row>
    <row r="71" spans="1:14" s="296" customFormat="1" ht="21" customHeight="1">
      <c r="A71" s="254" t="s">
        <v>275</v>
      </c>
      <c r="B71" s="252">
        <v>1.4696640000000001</v>
      </c>
      <c r="C71" s="113">
        <v>1.5109919999999999</v>
      </c>
      <c r="D71" s="113">
        <v>2.3975279999999999</v>
      </c>
      <c r="E71" s="1">
        <v>2.986704</v>
      </c>
      <c r="F71" s="1">
        <v>3.3904079999999999</v>
      </c>
      <c r="G71" s="1">
        <v>3.0547439999999999</v>
      </c>
      <c r="H71" s="45">
        <v>3.3727680000000002</v>
      </c>
      <c r="I71" s="45">
        <v>2.304792</v>
      </c>
      <c r="J71" s="57">
        <v>2.2140719999999998</v>
      </c>
      <c r="K71" s="45">
        <v>2.4932880000000002</v>
      </c>
      <c r="L71" s="45">
        <v>2.0240640000000001</v>
      </c>
      <c r="M71" s="46">
        <v>1.5523199999999999</v>
      </c>
      <c r="N71" s="432">
        <f t="shared" si="2"/>
        <v>28.771343999999992</v>
      </c>
    </row>
    <row r="72" spans="1:14" s="296" customFormat="1" ht="21" customHeight="1">
      <c r="A72" s="254" t="s">
        <v>276</v>
      </c>
      <c r="B72" s="252">
        <v>8.4671999999999997E-2</v>
      </c>
      <c r="C72" s="113">
        <v>0.138792</v>
      </c>
      <c r="D72" s="113">
        <v>0.15310799999999999</v>
      </c>
      <c r="E72" s="1">
        <v>0.124056</v>
      </c>
      <c r="F72" s="1">
        <v>0.150672</v>
      </c>
      <c r="G72" s="1">
        <v>0.119184</v>
      </c>
      <c r="H72" s="45">
        <v>0.129852</v>
      </c>
      <c r="I72" s="45">
        <v>7.6680000000000003E-3</v>
      </c>
      <c r="J72" s="57">
        <v>0.13428000000000001</v>
      </c>
      <c r="K72" s="45">
        <v>0.13351199999999999</v>
      </c>
      <c r="L72" s="45">
        <v>0.121224</v>
      </c>
      <c r="M72" s="46">
        <v>0.14059199999999999</v>
      </c>
      <c r="N72" s="432">
        <f t="shared" si="2"/>
        <v>1.4376120000000001</v>
      </c>
    </row>
    <row r="73" spans="1:14" s="296" customFormat="1" ht="21" customHeight="1">
      <c r="A73" s="254" t="s">
        <v>277</v>
      </c>
      <c r="B73" s="252">
        <v>2.3260860000000001</v>
      </c>
      <c r="C73" s="113">
        <v>2.8944719999999999</v>
      </c>
      <c r="D73" s="113">
        <v>6.9667919999999999</v>
      </c>
      <c r="E73" s="1">
        <v>7.5209400000000004</v>
      </c>
      <c r="F73" s="1">
        <v>7.9144379999999996</v>
      </c>
      <c r="G73" s="1">
        <v>7.0667099999999996</v>
      </c>
      <c r="H73" s="45">
        <v>5.4211499999999999</v>
      </c>
      <c r="I73" s="45">
        <v>1.9430460000000001</v>
      </c>
      <c r="J73" s="57">
        <v>0.95255999999999996</v>
      </c>
      <c r="K73" s="45">
        <v>3.77874</v>
      </c>
      <c r="L73" s="45">
        <v>3.7270799999999999</v>
      </c>
      <c r="M73" s="46">
        <v>2.418822</v>
      </c>
      <c r="N73" s="432">
        <f t="shared" si="2"/>
        <v>52.930835999999999</v>
      </c>
    </row>
    <row r="74" spans="1:14" s="296" customFormat="1" ht="21" customHeight="1">
      <c r="A74" s="254" t="s">
        <v>278</v>
      </c>
      <c r="B74" s="145">
        <v>0</v>
      </c>
      <c r="C74" s="113">
        <v>0</v>
      </c>
      <c r="D74" s="113">
        <v>0</v>
      </c>
      <c r="E74" s="1">
        <v>8.7679999999999995E-4</v>
      </c>
      <c r="F74" s="1">
        <v>0</v>
      </c>
      <c r="G74" s="1">
        <v>1.1424E-3</v>
      </c>
      <c r="H74" s="45">
        <v>9.4400000000000004E-5</v>
      </c>
      <c r="I74" s="45">
        <v>0</v>
      </c>
      <c r="J74" s="45">
        <v>0</v>
      </c>
      <c r="K74" s="45">
        <v>0</v>
      </c>
      <c r="L74" s="45">
        <v>0</v>
      </c>
      <c r="M74" s="46">
        <v>0</v>
      </c>
      <c r="N74" s="432">
        <f t="shared" si="2"/>
        <v>2.1136000000000002E-3</v>
      </c>
    </row>
    <row r="75" spans="1:14" s="296" customFormat="1" ht="21" customHeight="1">
      <c r="A75" s="254" t="s">
        <v>279</v>
      </c>
      <c r="B75" s="252">
        <v>2.8698389999999998</v>
      </c>
      <c r="C75" s="113">
        <v>1.531026</v>
      </c>
      <c r="D75" s="113">
        <v>2.6208</v>
      </c>
      <c r="E75" s="1">
        <v>2.2099769999999999</v>
      </c>
      <c r="F75" s="1">
        <v>2.281104</v>
      </c>
      <c r="G75" s="1">
        <v>1.4147909999999999</v>
      </c>
      <c r="H75" s="45">
        <v>1.573488</v>
      </c>
      <c r="I75" s="45">
        <v>0.33282899999999999</v>
      </c>
      <c r="J75" s="57">
        <v>1.2619530000000001</v>
      </c>
      <c r="K75" s="45">
        <v>2.3265899999999999</v>
      </c>
      <c r="L75" s="45">
        <v>2.5851419999999998</v>
      </c>
      <c r="M75" s="46">
        <v>2.8210769999999998</v>
      </c>
      <c r="N75" s="433">
        <f t="shared" si="2"/>
        <v>23.828616</v>
      </c>
    </row>
    <row r="76" spans="1:14" s="296" customFormat="1" ht="21" customHeight="1">
      <c r="A76" s="254" t="s">
        <v>280</v>
      </c>
      <c r="B76" s="252">
        <v>1.3390649999999999</v>
      </c>
      <c r="C76" s="113">
        <v>1.3821570000000001</v>
      </c>
      <c r="D76" s="113">
        <v>2.0771730000000002</v>
      </c>
      <c r="E76" s="1">
        <v>2.6089560000000001</v>
      </c>
      <c r="F76" s="1">
        <v>2.8433790000000001</v>
      </c>
      <c r="G76" s="1">
        <v>2.388204</v>
      </c>
      <c r="H76" s="45">
        <v>2.1749489999999998</v>
      </c>
      <c r="I76" s="45">
        <v>1.504818</v>
      </c>
      <c r="J76" s="57">
        <v>1.2246570000000001</v>
      </c>
      <c r="K76" s="45">
        <v>1.869777</v>
      </c>
      <c r="L76" s="45">
        <v>1.9158930000000001</v>
      </c>
      <c r="M76" s="46">
        <v>1.372959</v>
      </c>
      <c r="N76" s="432">
        <f>SUM(B76:M76)</f>
        <v>22.701987000000003</v>
      </c>
    </row>
    <row r="77" spans="1:14" s="296" customFormat="1" ht="21" customHeight="1">
      <c r="A77" s="251" t="s">
        <v>281</v>
      </c>
      <c r="B77" s="252">
        <v>1.5221880000000001</v>
      </c>
      <c r="C77" s="127">
        <v>2.652228</v>
      </c>
      <c r="D77" s="127">
        <v>4.2106320000000004</v>
      </c>
      <c r="E77" s="127">
        <v>6.3130319999999998</v>
      </c>
      <c r="F77" s="1">
        <v>7.2627839999999999</v>
      </c>
      <c r="G77" s="1">
        <v>6.3445679999999998</v>
      </c>
      <c r="H77" s="45">
        <v>4.3545600000000002</v>
      </c>
      <c r="I77" s="45">
        <v>1.6201080000000001</v>
      </c>
      <c r="J77" s="57">
        <v>2.924388</v>
      </c>
      <c r="K77" s="45">
        <v>4.2761519999999997</v>
      </c>
      <c r="L77" s="45">
        <v>3.564648</v>
      </c>
      <c r="M77" s="46">
        <v>1.633176</v>
      </c>
      <c r="N77" s="433">
        <f t="shared" si="2"/>
        <v>46.678464000000005</v>
      </c>
    </row>
    <row r="78" spans="1:14" s="296" customFormat="1" ht="21" customHeight="1">
      <c r="A78" s="251" t="s">
        <v>282</v>
      </c>
      <c r="B78" s="252">
        <v>3.1191</v>
      </c>
      <c r="C78" s="113">
        <v>2.8283999999999998</v>
      </c>
      <c r="D78" s="113">
        <v>3.1124999999999998</v>
      </c>
      <c r="E78" s="1">
        <v>3.8508</v>
      </c>
      <c r="F78" s="1">
        <v>5.2275</v>
      </c>
      <c r="G78" s="1">
        <v>5.8556999999999997</v>
      </c>
      <c r="H78" s="45">
        <v>5.9634</v>
      </c>
      <c r="I78" s="45">
        <v>5.6852999999999998</v>
      </c>
      <c r="J78" s="57">
        <v>4.8041999999999998</v>
      </c>
      <c r="K78" s="45">
        <v>4.3007999999999997</v>
      </c>
      <c r="L78" s="45">
        <v>3.0863999999999998</v>
      </c>
      <c r="M78" s="46">
        <v>3.4434</v>
      </c>
      <c r="N78" s="432">
        <f t="shared" si="2"/>
        <v>51.277499999999996</v>
      </c>
    </row>
    <row r="79" spans="1:14" s="296" customFormat="1" ht="21" customHeight="1">
      <c r="A79" s="251" t="s">
        <v>283</v>
      </c>
      <c r="B79" s="252">
        <v>3.5218259999999999</v>
      </c>
      <c r="C79" s="113">
        <v>4.2128730000000001</v>
      </c>
      <c r="D79" s="113">
        <v>5.9541930000000001</v>
      </c>
      <c r="E79" s="1">
        <v>6.2060040000000001</v>
      </c>
      <c r="F79" s="1">
        <v>6.316065</v>
      </c>
      <c r="G79" s="1">
        <v>6.2982360000000002</v>
      </c>
      <c r="H79" s="45">
        <v>4.6927440000000002</v>
      </c>
      <c r="I79" s="45">
        <v>0.969696</v>
      </c>
      <c r="J79" s="57">
        <v>2.8632870000000001</v>
      </c>
      <c r="K79" s="45">
        <v>4.6446120000000004</v>
      </c>
      <c r="L79" s="45">
        <v>3.7503899999999999</v>
      </c>
      <c r="M79" s="46">
        <v>3.5880390000000002</v>
      </c>
      <c r="N79" s="432">
        <f t="shared" si="2"/>
        <v>53.017965000000004</v>
      </c>
    </row>
    <row r="80" spans="1:14" s="296" customFormat="1" ht="21" customHeight="1">
      <c r="A80" s="254" t="s">
        <v>284</v>
      </c>
      <c r="B80" s="145">
        <v>0</v>
      </c>
      <c r="C80" s="113">
        <v>0.43270199999999998</v>
      </c>
      <c r="D80" s="113">
        <v>0.815832</v>
      </c>
      <c r="E80" s="1">
        <v>0.95995799999999998</v>
      </c>
      <c r="F80" s="1">
        <v>1.0403819999999999</v>
      </c>
      <c r="G80" s="1">
        <v>0.289746</v>
      </c>
      <c r="H80" s="45">
        <v>0</v>
      </c>
      <c r="I80" s="45">
        <v>4.8060000000000004E-3</v>
      </c>
      <c r="J80" s="57">
        <v>0.82704599999999995</v>
      </c>
      <c r="K80" s="45">
        <v>0.97838999999999998</v>
      </c>
      <c r="L80" s="45">
        <v>0.66265200000000002</v>
      </c>
      <c r="M80" s="46">
        <v>0.54601200000000005</v>
      </c>
      <c r="N80" s="432">
        <f t="shared" si="2"/>
        <v>6.5575260000000002</v>
      </c>
    </row>
    <row r="81" spans="1:14" s="296" customFormat="1" ht="21" customHeight="1">
      <c r="A81" s="254" t="s">
        <v>285</v>
      </c>
      <c r="B81" s="252">
        <v>0.87265080000000006</v>
      </c>
      <c r="C81" s="113">
        <v>0.69030360000000002</v>
      </c>
      <c r="D81" s="113">
        <v>0.67518359999999999</v>
      </c>
      <c r="E81" s="1">
        <v>0.78941519999999998</v>
      </c>
      <c r="F81" s="1">
        <v>0.48520079999999999</v>
      </c>
      <c r="G81" s="1">
        <v>3.1476060000000001</v>
      </c>
      <c r="H81" s="45">
        <v>4.2917364000000005</v>
      </c>
      <c r="I81" s="45">
        <v>4.6275515999999994</v>
      </c>
      <c r="J81" s="57">
        <v>3.6996372000000002</v>
      </c>
      <c r="K81" s="45">
        <v>2.2287636000000002</v>
      </c>
      <c r="L81" s="45">
        <v>1.4438844</v>
      </c>
      <c r="M81" s="46">
        <v>1.1096568</v>
      </c>
      <c r="N81" s="432">
        <f t="shared" si="2"/>
        <v>24.061590000000006</v>
      </c>
    </row>
    <row r="82" spans="1:14" s="296" customFormat="1" ht="21" customHeight="1">
      <c r="A82" s="254" t="s">
        <v>286</v>
      </c>
      <c r="B82" s="252">
        <v>0.61173</v>
      </c>
      <c r="C82" s="113">
        <v>0.71878209999999998</v>
      </c>
      <c r="D82" s="113">
        <v>0.74149490000000007</v>
      </c>
      <c r="E82" s="1">
        <v>1.2990600000000001</v>
      </c>
      <c r="F82" s="1">
        <v>1.3921412</v>
      </c>
      <c r="G82" s="1">
        <v>1.2726806000000002</v>
      </c>
      <c r="H82" s="45">
        <v>0.91390569999999993</v>
      </c>
      <c r="I82" s="45">
        <v>0.12501219999999999</v>
      </c>
      <c r="J82" s="57">
        <v>0.49512459999999997</v>
      </c>
      <c r="K82" s="45">
        <v>0.76968859999999995</v>
      </c>
      <c r="L82" s="45">
        <v>0.96288190000000007</v>
      </c>
      <c r="M82" s="46">
        <v>0.78146709999999997</v>
      </c>
      <c r="N82" s="432">
        <f t="shared" si="2"/>
        <v>10.083968899999999</v>
      </c>
    </row>
    <row r="83" spans="1:14" s="296" customFormat="1" ht="21" customHeight="1">
      <c r="A83" s="254" t="s">
        <v>287</v>
      </c>
      <c r="B83" s="252">
        <v>1.2052971000000001</v>
      </c>
      <c r="C83" s="113">
        <v>1.4966879</v>
      </c>
      <c r="D83" s="113">
        <v>1.7339239</v>
      </c>
      <c r="E83" s="1">
        <v>1.6017341</v>
      </c>
      <c r="F83" s="1">
        <v>1.4729842</v>
      </c>
      <c r="G83" s="1">
        <v>1.3846959999999999</v>
      </c>
      <c r="H83" s="45">
        <v>1.2948202</v>
      </c>
      <c r="I83" s="45">
        <v>0.76846459999999994</v>
      </c>
      <c r="J83" s="57">
        <v>1.0199669</v>
      </c>
      <c r="K83" s="45">
        <v>1.7295799999999999</v>
      </c>
      <c r="L83" s="45">
        <v>2.78272E-2</v>
      </c>
      <c r="M83" s="46">
        <v>0</v>
      </c>
      <c r="N83" s="432">
        <f t="shared" si="2"/>
        <v>13.735982100000001</v>
      </c>
    </row>
    <row r="84" spans="1:14" s="296" customFormat="1" ht="21" customHeight="1">
      <c r="A84" s="254" t="s">
        <v>288</v>
      </c>
      <c r="B84" s="145">
        <v>0</v>
      </c>
      <c r="C84" s="113">
        <v>0</v>
      </c>
      <c r="D84" s="113">
        <v>0</v>
      </c>
      <c r="E84" s="1">
        <v>7.0928000000000005E-2</v>
      </c>
      <c r="F84" s="1">
        <v>0.61874719999999994</v>
      </c>
      <c r="G84" s="1">
        <v>0.1235682</v>
      </c>
      <c r="H84" s="45">
        <v>0</v>
      </c>
      <c r="I84" s="45">
        <v>0</v>
      </c>
      <c r="J84" s="45">
        <v>0</v>
      </c>
      <c r="K84" s="45">
        <v>0</v>
      </c>
      <c r="L84" s="45">
        <v>0</v>
      </c>
      <c r="M84" s="46">
        <v>0</v>
      </c>
      <c r="N84" s="432">
        <f t="shared" si="2"/>
        <v>0.81324339999999995</v>
      </c>
    </row>
    <row r="85" spans="1:14" s="296" customFormat="1" ht="21" customHeight="1">
      <c r="A85" s="254" t="s">
        <v>289</v>
      </c>
      <c r="B85" s="145">
        <v>0</v>
      </c>
      <c r="C85" s="134">
        <v>0</v>
      </c>
      <c r="D85" s="134">
        <v>0</v>
      </c>
      <c r="E85" s="11">
        <v>0</v>
      </c>
      <c r="F85" s="11">
        <v>0</v>
      </c>
      <c r="G85" s="1">
        <v>0</v>
      </c>
      <c r="H85" s="45">
        <v>0</v>
      </c>
      <c r="I85" s="45">
        <v>0</v>
      </c>
      <c r="J85" s="57">
        <v>7.7999999999999999E-4</v>
      </c>
      <c r="K85" s="45">
        <v>0.81815159999999998</v>
      </c>
      <c r="L85" s="45">
        <v>2.7451493999999999</v>
      </c>
      <c r="M85" s="46">
        <v>3.1004693999999997</v>
      </c>
      <c r="N85" s="432">
        <f t="shared" si="2"/>
        <v>6.6645503999999995</v>
      </c>
    </row>
    <row r="86" spans="1:14" s="296" customFormat="1" ht="21" customHeight="1">
      <c r="A86" s="258" t="s">
        <v>290</v>
      </c>
      <c r="B86" s="145">
        <v>0</v>
      </c>
      <c r="C86" s="134">
        <v>0</v>
      </c>
      <c r="D86" s="134">
        <v>0</v>
      </c>
      <c r="E86" s="11">
        <v>0</v>
      </c>
      <c r="F86" s="11">
        <v>0</v>
      </c>
      <c r="G86" s="1">
        <v>0</v>
      </c>
      <c r="H86" s="45">
        <v>0</v>
      </c>
      <c r="I86" s="45">
        <v>0</v>
      </c>
      <c r="J86" s="45">
        <v>0</v>
      </c>
      <c r="K86" s="45">
        <v>2.3000000000000001E-4</v>
      </c>
      <c r="L86" s="45">
        <v>0</v>
      </c>
      <c r="M86" s="46">
        <v>0</v>
      </c>
      <c r="N86" s="432">
        <f t="shared" si="2"/>
        <v>2.3000000000000001E-4</v>
      </c>
    </row>
    <row r="87" spans="1:14" s="296" customFormat="1" ht="21" customHeight="1" thickBot="1">
      <c r="A87" s="258" t="s">
        <v>291</v>
      </c>
      <c r="B87" s="263">
        <v>0</v>
      </c>
      <c r="C87" s="264">
        <v>0</v>
      </c>
      <c r="D87" s="264">
        <v>0</v>
      </c>
      <c r="E87" s="82">
        <v>0</v>
      </c>
      <c r="F87" s="82">
        <v>0</v>
      </c>
      <c r="G87" s="83">
        <v>0</v>
      </c>
      <c r="H87" s="84">
        <v>0</v>
      </c>
      <c r="I87" s="84">
        <v>0</v>
      </c>
      <c r="J87" s="84">
        <v>0</v>
      </c>
      <c r="K87" s="84">
        <v>0</v>
      </c>
      <c r="L87" s="84">
        <v>2.5031999999999997E-3</v>
      </c>
      <c r="M87" s="452">
        <v>3.9273599999999999E-2</v>
      </c>
      <c r="N87" s="436">
        <f t="shared" si="2"/>
        <v>4.1776799999999996E-2</v>
      </c>
    </row>
    <row r="88" spans="1:14" s="296" customFormat="1" ht="21" customHeight="1" thickBot="1">
      <c r="A88" s="283" t="s">
        <v>52</v>
      </c>
      <c r="B88" s="94">
        <f t="shared" ref="B88:L88" si="10">SUM(B89:B92)</f>
        <v>93.125581400000002</v>
      </c>
      <c r="C88" s="6">
        <f t="shared" si="10"/>
        <v>121.10807059999999</v>
      </c>
      <c r="D88" s="6">
        <f t="shared" si="10"/>
        <v>133.2905045</v>
      </c>
      <c r="E88" s="6">
        <f t="shared" si="10"/>
        <v>24.721769000000002</v>
      </c>
      <c r="F88" s="6">
        <f t="shared" si="10"/>
        <v>2.7337017999999995</v>
      </c>
      <c r="G88" s="92">
        <f t="shared" si="10"/>
        <v>0.94342499999999996</v>
      </c>
      <c r="H88" s="92">
        <f t="shared" si="10"/>
        <v>5.3078547999999994</v>
      </c>
      <c r="I88" s="92">
        <f t="shared" si="10"/>
        <v>10.4643671</v>
      </c>
      <c r="J88" s="92">
        <f t="shared" si="10"/>
        <v>24.183486300000002</v>
      </c>
      <c r="K88" s="92">
        <f t="shared" si="10"/>
        <v>16.851344699999999</v>
      </c>
      <c r="L88" s="92">
        <f t="shared" si="10"/>
        <v>12.7253328</v>
      </c>
      <c r="M88" s="93">
        <f>SUM(M89:M92)</f>
        <v>33.485702500000002</v>
      </c>
      <c r="N88" s="429">
        <f t="shared" si="2"/>
        <v>478.94114050000002</v>
      </c>
    </row>
    <row r="89" spans="1:14" s="297" customFormat="1" ht="21" customHeight="1">
      <c r="A89" s="447" t="s">
        <v>53</v>
      </c>
      <c r="B89" s="453">
        <v>89.726235000000003</v>
      </c>
      <c r="C89" s="107">
        <v>111.40030179999999</v>
      </c>
      <c r="D89" s="107">
        <v>125.519795</v>
      </c>
      <c r="E89" s="42">
        <v>23.097225400000003</v>
      </c>
      <c r="F89" s="60">
        <v>0.34680500000000003</v>
      </c>
      <c r="G89" s="42">
        <v>0.94342499999999996</v>
      </c>
      <c r="H89" s="43">
        <v>1.23068</v>
      </c>
      <c r="I89" s="43"/>
      <c r="J89" s="56">
        <v>9.1520000000000004E-2</v>
      </c>
      <c r="K89" s="43"/>
      <c r="L89" s="43">
        <v>2.9983399999999998</v>
      </c>
      <c r="M89" s="44">
        <v>13.80588</v>
      </c>
      <c r="N89" s="431">
        <f t="shared" si="2"/>
        <v>369.1602072</v>
      </c>
    </row>
    <row r="90" spans="1:14" s="297" customFormat="1" ht="21" customHeight="1">
      <c r="A90" s="448" t="s">
        <v>55</v>
      </c>
      <c r="B90" s="272">
        <v>3.3993463999999998</v>
      </c>
      <c r="C90" s="127">
        <v>9.7077688000000002</v>
      </c>
      <c r="D90" s="113">
        <v>7.7707094999999997</v>
      </c>
      <c r="E90" s="42">
        <v>1.6245435999999978</v>
      </c>
      <c r="F90" s="58">
        <v>2.3868967999999997</v>
      </c>
      <c r="G90" s="1"/>
      <c r="H90" s="45">
        <v>4.0771747999999999</v>
      </c>
      <c r="I90" s="45">
        <v>10.4643671</v>
      </c>
      <c r="J90" s="56">
        <v>24.091966300000003</v>
      </c>
      <c r="K90" s="45">
        <v>16.851344699999999</v>
      </c>
      <c r="L90" s="45">
        <v>9.7246861999999989</v>
      </c>
      <c r="M90" s="46">
        <v>19.6798225</v>
      </c>
      <c r="N90" s="432">
        <f t="shared" si="2"/>
        <v>109.7786267</v>
      </c>
    </row>
    <row r="91" spans="1:14" s="297" customFormat="1" ht="21" customHeight="1">
      <c r="A91" s="251" t="s">
        <v>56</v>
      </c>
      <c r="B91" s="454"/>
      <c r="C91" s="340"/>
      <c r="D91" s="340"/>
      <c r="E91" s="1"/>
      <c r="F91" s="1"/>
      <c r="G91" s="1"/>
      <c r="H91" s="45"/>
      <c r="I91" s="45"/>
      <c r="J91" s="56"/>
      <c r="K91" s="45"/>
      <c r="L91" s="45"/>
      <c r="M91" s="46"/>
      <c r="N91" s="432">
        <f>SUM(B91:M91)</f>
        <v>0</v>
      </c>
    </row>
    <row r="92" spans="1:14" s="297" customFormat="1" ht="21" customHeight="1" thickBot="1">
      <c r="A92" s="449" t="s">
        <v>54</v>
      </c>
      <c r="B92" s="455"/>
      <c r="C92" s="49"/>
      <c r="D92" s="49"/>
      <c r="E92" s="49"/>
      <c r="F92" s="49"/>
      <c r="G92" s="49"/>
      <c r="H92" s="52"/>
      <c r="I92" s="52"/>
      <c r="J92" s="63"/>
      <c r="K92" s="52"/>
      <c r="L92" s="52">
        <v>2.3065999999999998E-3</v>
      </c>
      <c r="M92" s="211"/>
      <c r="N92" s="433">
        <f>SUM(B92:M92)</f>
        <v>2.3065999999999998E-3</v>
      </c>
    </row>
    <row r="93" spans="1:14" s="296" customFormat="1" ht="33" customHeight="1" thickBot="1">
      <c r="A93" s="450" t="s">
        <v>57</v>
      </c>
      <c r="B93" s="94">
        <f>B94+B95+B96</f>
        <v>0</v>
      </c>
      <c r="C93" s="6">
        <f t="shared" ref="C93:M93" si="11">C94+C95+C96</f>
        <v>31.818080000000002</v>
      </c>
      <c r="D93" s="6">
        <f t="shared" si="11"/>
        <v>24.942446100000002</v>
      </c>
      <c r="E93" s="6">
        <f t="shared" si="11"/>
        <v>47.774976899999999</v>
      </c>
      <c r="F93" s="6">
        <f t="shared" si="11"/>
        <v>0</v>
      </c>
      <c r="G93" s="6">
        <f t="shared" si="11"/>
        <v>20.041260600000001</v>
      </c>
      <c r="H93" s="6">
        <f t="shared" si="11"/>
        <v>88.369012799999993</v>
      </c>
      <c r="I93" s="6">
        <f t="shared" si="11"/>
        <v>138.7392749</v>
      </c>
      <c r="J93" s="6">
        <f t="shared" si="11"/>
        <v>101.4696383</v>
      </c>
      <c r="K93" s="6">
        <f t="shared" si="11"/>
        <v>130.55901019999999</v>
      </c>
      <c r="L93" s="6">
        <f t="shared" si="11"/>
        <v>131.48700270000001</v>
      </c>
      <c r="M93" s="456">
        <f t="shared" si="11"/>
        <v>134.39083430000002</v>
      </c>
      <c r="N93" s="429">
        <f t="shared" ref="N93:N96" si="12">SUM(B93:M93)</f>
        <v>849.59153680000009</v>
      </c>
    </row>
    <row r="94" spans="1:14" s="297" customFormat="1" ht="21" customHeight="1">
      <c r="A94" s="153" t="s">
        <v>53</v>
      </c>
      <c r="B94" s="77"/>
      <c r="C94" s="4">
        <v>8.9365182000000001</v>
      </c>
      <c r="D94" s="4"/>
      <c r="E94" s="4">
        <v>27.499269600000002</v>
      </c>
      <c r="F94" s="4"/>
      <c r="G94" s="4"/>
      <c r="H94" s="54"/>
      <c r="I94" s="54"/>
      <c r="J94" s="65"/>
      <c r="K94" s="54"/>
      <c r="L94" s="54"/>
      <c r="M94" s="55"/>
      <c r="N94" s="437">
        <f t="shared" si="12"/>
        <v>36.4357878</v>
      </c>
    </row>
    <row r="95" spans="1:14" s="297" customFormat="1" ht="21" customHeight="1">
      <c r="A95" s="159" t="s">
        <v>55</v>
      </c>
      <c r="B95" s="78"/>
      <c r="C95" s="76">
        <v>22.8815618</v>
      </c>
      <c r="D95" s="76">
        <v>24.942446100000002</v>
      </c>
      <c r="E95" s="76">
        <v>20.275707300000001</v>
      </c>
      <c r="F95" s="76"/>
      <c r="G95" s="76">
        <v>20.041260600000001</v>
      </c>
      <c r="H95" s="79">
        <v>88.369012799999993</v>
      </c>
      <c r="I95" s="79">
        <v>138.7392749</v>
      </c>
      <c r="J95" s="63">
        <v>101.4696383</v>
      </c>
      <c r="K95" s="79">
        <v>130.55901019999999</v>
      </c>
      <c r="L95" s="79">
        <v>131.48700270000001</v>
      </c>
      <c r="M95" s="80">
        <v>134.39083430000002</v>
      </c>
      <c r="N95" s="432">
        <f t="shared" si="12"/>
        <v>813.15574900000001</v>
      </c>
    </row>
    <row r="96" spans="1:14" s="297" customFormat="1" ht="21" customHeight="1" thickBot="1">
      <c r="A96" s="273" t="s">
        <v>56</v>
      </c>
      <c r="B96" s="342"/>
      <c r="C96" s="69"/>
      <c r="D96" s="69"/>
      <c r="E96" s="69"/>
      <c r="F96" s="69"/>
      <c r="G96" s="69"/>
      <c r="H96" s="70"/>
      <c r="I96" s="70"/>
      <c r="J96" s="71"/>
      <c r="K96" s="70"/>
      <c r="L96" s="70"/>
      <c r="M96" s="343"/>
      <c r="N96" s="438">
        <f t="shared" si="12"/>
        <v>0</v>
      </c>
    </row>
    <row r="97" spans="1:14" s="296" customFormat="1" ht="21" customHeight="1" thickBot="1">
      <c r="A97" s="276" t="s">
        <v>2</v>
      </c>
      <c r="B97" s="73">
        <f t="shared" ref="B97:M97" si="13">B4+B88+B93</f>
        <v>1061.1696296</v>
      </c>
      <c r="C97" s="73">
        <f t="shared" si="13"/>
        <v>965.85816220000004</v>
      </c>
      <c r="D97" s="73">
        <f t="shared" si="13"/>
        <v>1001.8735740999999</v>
      </c>
      <c r="E97" s="73">
        <f t="shared" si="13"/>
        <v>947.61879749999991</v>
      </c>
      <c r="F97" s="73">
        <f t="shared" si="13"/>
        <v>1073.4083777000001</v>
      </c>
      <c r="G97" s="73">
        <f t="shared" si="13"/>
        <v>1116.4504907999999</v>
      </c>
      <c r="H97" s="73">
        <f t="shared" si="13"/>
        <v>1154.4783603000001</v>
      </c>
      <c r="I97" s="73">
        <f t="shared" si="13"/>
        <v>1106.3190443000001</v>
      </c>
      <c r="J97" s="73">
        <f t="shared" si="13"/>
        <v>923.96269280000013</v>
      </c>
      <c r="K97" s="73">
        <f t="shared" si="13"/>
        <v>1054.1584939999998</v>
      </c>
      <c r="L97" s="73">
        <f t="shared" si="13"/>
        <v>1142.6964263999998</v>
      </c>
      <c r="M97" s="73">
        <f t="shared" si="13"/>
        <v>1354.1747078000001</v>
      </c>
      <c r="N97" s="439">
        <f>SUM(B97:M97)</f>
        <v>12902.1687575</v>
      </c>
    </row>
    <row r="98" spans="1:14" s="296" customFormat="1" ht="21" customHeight="1" thickBot="1">
      <c r="A98" s="166" t="s">
        <v>58</v>
      </c>
      <c r="B98" s="5">
        <v>23.328756700000177</v>
      </c>
      <c r="C98" s="2">
        <v>20.27366750000008</v>
      </c>
      <c r="D98" s="2">
        <v>15.599890299999878</v>
      </c>
      <c r="E98" s="169">
        <v>16.641801700000105</v>
      </c>
      <c r="F98" s="169">
        <v>12.004743499999883</v>
      </c>
      <c r="G98" s="284">
        <v>11.968037299999796</v>
      </c>
      <c r="H98" s="2">
        <v>11.067732800000115</v>
      </c>
      <c r="I98" s="2">
        <v>11.282659800000115</v>
      </c>
      <c r="J98" s="2">
        <v>14.068183500000291</v>
      </c>
      <c r="K98" s="2">
        <v>18.951662599999832</v>
      </c>
      <c r="L98" s="2">
        <v>23.143274199999798</v>
      </c>
      <c r="M98" s="3">
        <v>30.630233900000317</v>
      </c>
      <c r="N98" s="439">
        <f>SUM(B98:M98)</f>
        <v>208.96064380000041</v>
      </c>
    </row>
    <row r="99" spans="1:14" s="296" customFormat="1" ht="21" customHeight="1" thickBot="1">
      <c r="A99" s="171" t="s">
        <v>3</v>
      </c>
      <c r="B99" s="97">
        <f>B97-B98</f>
        <v>1037.8408728999998</v>
      </c>
      <c r="C99" s="97">
        <f>C97-C98</f>
        <v>945.58449469999994</v>
      </c>
      <c r="D99" s="97">
        <f t="shared" ref="D99:M99" si="14">D97-D98</f>
        <v>986.27368380000007</v>
      </c>
      <c r="E99" s="97">
        <f t="shared" si="14"/>
        <v>930.97699579999983</v>
      </c>
      <c r="F99" s="97">
        <f t="shared" si="14"/>
        <v>1061.4036342000002</v>
      </c>
      <c r="G99" s="97">
        <f t="shared" si="14"/>
        <v>1104.4824535</v>
      </c>
      <c r="H99" s="97">
        <f t="shared" si="14"/>
        <v>1143.4106274999999</v>
      </c>
      <c r="I99" s="97">
        <f t="shared" si="14"/>
        <v>1095.0363844999999</v>
      </c>
      <c r="J99" s="97">
        <f t="shared" si="14"/>
        <v>909.89450929999987</v>
      </c>
      <c r="K99" s="97">
        <f t="shared" si="14"/>
        <v>1035.2068314000001</v>
      </c>
      <c r="L99" s="97">
        <f t="shared" si="14"/>
        <v>1119.5531522000001</v>
      </c>
      <c r="M99" s="97">
        <f t="shared" si="14"/>
        <v>1323.5444738999997</v>
      </c>
      <c r="N99" s="446">
        <f>SUM(B99:M99)</f>
        <v>12693.208113699999</v>
      </c>
    </row>
    <row r="100" spans="1:14" s="297" customFormat="1" ht="33" customHeight="1" thickBot="1">
      <c r="B100" s="346"/>
      <c r="C100" s="346"/>
      <c r="D100" s="346"/>
      <c r="E100" s="303"/>
      <c r="F100" s="304"/>
      <c r="G100" s="304"/>
      <c r="H100" s="305"/>
      <c r="I100" s="303"/>
      <c r="J100" s="306"/>
      <c r="K100" s="303"/>
      <c r="L100" s="303"/>
      <c r="M100" s="303"/>
      <c r="N100" s="440"/>
    </row>
    <row r="101" spans="1:14" s="296" customFormat="1" ht="21" customHeight="1" thickBot="1">
      <c r="A101" s="122" t="s">
        <v>13</v>
      </c>
      <c r="B101" s="6">
        <f>B102+B107+B112</f>
        <v>1014.2660185</v>
      </c>
      <c r="C101" s="6">
        <f t="shared" ref="C101:M101" si="15">C102+C107+C112</f>
        <v>896.86254089999989</v>
      </c>
      <c r="D101" s="6">
        <f t="shared" si="15"/>
        <v>941.51222710000002</v>
      </c>
      <c r="E101" s="6">
        <f t="shared" si="15"/>
        <v>865.46914870000001</v>
      </c>
      <c r="F101" s="92">
        <f t="shared" si="15"/>
        <v>847.07701840000004</v>
      </c>
      <c r="G101" s="92">
        <f t="shared" si="15"/>
        <v>846.13583189999997</v>
      </c>
      <c r="H101" s="92">
        <f t="shared" si="15"/>
        <v>899.27218269999992</v>
      </c>
      <c r="I101" s="92">
        <f t="shared" si="15"/>
        <v>908.21685439999999</v>
      </c>
      <c r="J101" s="92">
        <f t="shared" si="15"/>
        <v>791.52232029999993</v>
      </c>
      <c r="K101" s="92">
        <f t="shared" si="15"/>
        <v>884.35780999999997</v>
      </c>
      <c r="L101" s="92">
        <f t="shared" si="15"/>
        <v>968.42465159999995</v>
      </c>
      <c r="M101" s="95">
        <f t="shared" si="15"/>
        <v>1163.5321368000002</v>
      </c>
      <c r="N101" s="429">
        <f>SUM(B101:M101)</f>
        <v>11026.6487413</v>
      </c>
    </row>
    <row r="102" spans="1:14" s="296" customFormat="1" ht="21" customHeight="1" thickBot="1">
      <c r="A102" s="217" t="s">
        <v>213</v>
      </c>
      <c r="B102" s="194">
        <f t="shared" ref="B102:M102" si="16">SUM(B103:B106)</f>
        <v>922.02368890000002</v>
      </c>
      <c r="C102" s="194">
        <f t="shared" si="16"/>
        <v>805.00300549999997</v>
      </c>
      <c r="D102" s="194">
        <f t="shared" si="16"/>
        <v>825.02502849999996</v>
      </c>
      <c r="E102" s="194">
        <f t="shared" si="16"/>
        <v>742.44399539999995</v>
      </c>
      <c r="F102" s="197">
        <f t="shared" si="16"/>
        <v>716.12820369999997</v>
      </c>
      <c r="G102" s="197">
        <f t="shared" si="16"/>
        <v>720.07202159999997</v>
      </c>
      <c r="H102" s="197">
        <f t="shared" si="16"/>
        <v>784.95248089999995</v>
      </c>
      <c r="I102" s="197">
        <f t="shared" si="16"/>
        <v>823.07868789999998</v>
      </c>
      <c r="J102" s="197">
        <f t="shared" si="16"/>
        <v>725.72964009999998</v>
      </c>
      <c r="K102" s="197">
        <f t="shared" si="16"/>
        <v>808.40989300000001</v>
      </c>
      <c r="L102" s="197">
        <f t="shared" si="16"/>
        <v>886.48924809999994</v>
      </c>
      <c r="M102" s="203">
        <f t="shared" si="16"/>
        <v>1039.1328093000002</v>
      </c>
      <c r="N102" s="441">
        <f t="shared" ref="N102:N123" si="17">SUM(B102:M102)</f>
        <v>9798.4887028999983</v>
      </c>
    </row>
    <row r="103" spans="1:14" s="297" customFormat="1" ht="21" customHeight="1">
      <c r="A103" s="126" t="s">
        <v>59</v>
      </c>
      <c r="B103" s="154">
        <v>235.91287399999999</v>
      </c>
      <c r="C103" s="107">
        <v>194.94706600000001</v>
      </c>
      <c r="D103" s="107">
        <v>192.32253</v>
      </c>
      <c r="E103" s="42">
        <v>150.65142</v>
      </c>
      <c r="F103" s="42">
        <v>122.77680599999999</v>
      </c>
      <c r="G103" s="42">
        <v>100.55937</v>
      </c>
      <c r="H103" s="42">
        <v>109.83055</v>
      </c>
      <c r="I103" s="42">
        <v>117.14490600000001</v>
      </c>
      <c r="J103" s="42">
        <v>110.34857</v>
      </c>
      <c r="K103" s="42">
        <v>142.42545819999998</v>
      </c>
      <c r="L103" s="42">
        <v>196.26097280000002</v>
      </c>
      <c r="M103" s="74">
        <v>253.768776</v>
      </c>
      <c r="N103" s="431">
        <f t="shared" si="17"/>
        <v>1926.9492989999999</v>
      </c>
    </row>
    <row r="104" spans="1:14" s="297" customFormat="1" ht="21" customHeight="1">
      <c r="A104" s="110" t="s">
        <v>60</v>
      </c>
      <c r="B104" s="158">
        <v>254.4197011</v>
      </c>
      <c r="C104" s="113">
        <v>236.5428934</v>
      </c>
      <c r="D104" s="113">
        <v>227.9795992</v>
      </c>
      <c r="E104" s="1">
        <v>199.31892250000001</v>
      </c>
      <c r="F104" s="1">
        <v>195.9528445</v>
      </c>
      <c r="G104" s="1">
        <v>211.29896890000001</v>
      </c>
      <c r="H104" s="1">
        <v>229.54278669999999</v>
      </c>
      <c r="I104" s="1">
        <v>240.21725430000001</v>
      </c>
      <c r="J104" s="1">
        <v>212.68164059999998</v>
      </c>
      <c r="K104" s="1">
        <v>231.3324777</v>
      </c>
      <c r="L104" s="1">
        <v>252.57731569999999</v>
      </c>
      <c r="M104" s="7">
        <v>296.7507607</v>
      </c>
      <c r="N104" s="432">
        <f t="shared" si="17"/>
        <v>2788.6151652999997</v>
      </c>
    </row>
    <row r="105" spans="1:14" s="297" customFormat="1" ht="21" customHeight="1">
      <c r="A105" s="298" t="s">
        <v>307</v>
      </c>
      <c r="B105" s="158">
        <v>29.760002499999999</v>
      </c>
      <c r="C105" s="113">
        <v>27.028773600000001</v>
      </c>
      <c r="D105" s="113">
        <v>27.0869523</v>
      </c>
      <c r="E105" s="1">
        <v>25.202321100000002</v>
      </c>
      <c r="F105" s="1">
        <v>25.2583524</v>
      </c>
      <c r="G105" s="1">
        <v>25.995509800000001</v>
      </c>
      <c r="H105" s="49">
        <v>28.992988</v>
      </c>
      <c r="I105" s="1">
        <v>31.973220299999998</v>
      </c>
      <c r="J105" s="49">
        <v>27.736289199999998</v>
      </c>
      <c r="K105" s="1">
        <v>29.963190300000001</v>
      </c>
      <c r="L105" s="1">
        <v>30.486575100000003</v>
      </c>
      <c r="M105" s="7">
        <v>33.492915000000004</v>
      </c>
      <c r="N105" s="432">
        <f>SUM(B105:M105)</f>
        <v>342.97708959999994</v>
      </c>
    </row>
    <row r="106" spans="1:14" s="297" customFormat="1" ht="21" customHeight="1" thickBot="1">
      <c r="A106" s="128" t="s">
        <v>61</v>
      </c>
      <c r="B106" s="160">
        <v>401.9311113</v>
      </c>
      <c r="C106" s="120">
        <v>346.48427249999997</v>
      </c>
      <c r="D106" s="120">
        <v>377.63594699999999</v>
      </c>
      <c r="E106" s="49">
        <v>367.27133179999998</v>
      </c>
      <c r="F106" s="49">
        <v>372.1402008</v>
      </c>
      <c r="G106" s="49">
        <v>382.21817289999996</v>
      </c>
      <c r="H106" s="1">
        <v>416.5861562</v>
      </c>
      <c r="I106" s="49">
        <v>433.74330730000003</v>
      </c>
      <c r="J106" s="1">
        <v>374.96314030000002</v>
      </c>
      <c r="K106" s="49">
        <v>404.6887668</v>
      </c>
      <c r="L106" s="49">
        <v>407.16438449999998</v>
      </c>
      <c r="M106" s="75">
        <v>455.12035760000003</v>
      </c>
      <c r="N106" s="433">
        <f t="shared" ref="N106" si="18">SUM(B106:M106)</f>
        <v>4739.9471489999996</v>
      </c>
    </row>
    <row r="107" spans="1:14" s="296" customFormat="1" ht="21" customHeight="1" thickBot="1">
      <c r="A107" s="217" t="s">
        <v>62</v>
      </c>
      <c r="B107" s="335">
        <f t="shared" ref="B107:M107" si="19">SUM(B108:B111)</f>
        <v>90.952492799999987</v>
      </c>
      <c r="C107" s="335">
        <f t="shared" si="19"/>
        <v>90.269071600000018</v>
      </c>
      <c r="D107" s="335">
        <f t="shared" si="19"/>
        <v>114.8910697</v>
      </c>
      <c r="E107" s="335">
        <f t="shared" si="19"/>
        <v>121.76220260000001</v>
      </c>
      <c r="F107" s="335">
        <f t="shared" si="19"/>
        <v>129.0313998</v>
      </c>
      <c r="G107" s="335">
        <f t="shared" si="19"/>
        <v>123.9436369</v>
      </c>
      <c r="H107" s="335">
        <f t="shared" si="19"/>
        <v>112.86516780000001</v>
      </c>
      <c r="I107" s="335">
        <f t="shared" si="19"/>
        <v>82.946128099999996</v>
      </c>
      <c r="J107" s="335">
        <f t="shared" si="19"/>
        <v>63.580361200000006</v>
      </c>
      <c r="K107" s="335">
        <f t="shared" si="19"/>
        <v>74.633880599999998</v>
      </c>
      <c r="L107" s="335">
        <f t="shared" si="19"/>
        <v>80.746720199999999</v>
      </c>
      <c r="M107" s="335">
        <f t="shared" si="19"/>
        <v>123.31173130000001</v>
      </c>
      <c r="N107" s="429">
        <f>SUM(B107:M107)</f>
        <v>1208.9338626000001</v>
      </c>
    </row>
    <row r="108" spans="1:14" s="297" customFormat="1" ht="21" customHeight="1">
      <c r="A108" s="222" t="s">
        <v>15</v>
      </c>
      <c r="B108" s="59">
        <v>67.350020499999999</v>
      </c>
      <c r="C108" s="42">
        <v>68.630065000000002</v>
      </c>
      <c r="D108" s="42">
        <v>93.077916900000005</v>
      </c>
      <c r="E108" s="42">
        <v>99.787469099999996</v>
      </c>
      <c r="F108" s="42">
        <v>105.95621729999999</v>
      </c>
      <c r="G108" s="42">
        <v>101.2117236</v>
      </c>
      <c r="H108" s="42">
        <v>87.768162400000008</v>
      </c>
      <c r="I108" s="42">
        <v>56.739818700000001</v>
      </c>
      <c r="J108" s="42">
        <v>40.2916946</v>
      </c>
      <c r="K108" s="42">
        <v>52.280424500000002</v>
      </c>
      <c r="L108" s="42">
        <v>59.6671798</v>
      </c>
      <c r="M108" s="74">
        <v>100.36483990000001</v>
      </c>
      <c r="N108" s="431">
        <f t="shared" si="17"/>
        <v>933.12553230000003</v>
      </c>
    </row>
    <row r="109" spans="1:14" s="297" customFormat="1" ht="21" customHeight="1">
      <c r="A109" s="174" t="s">
        <v>16</v>
      </c>
      <c r="B109" s="61">
        <v>22.524187300000001</v>
      </c>
      <c r="C109" s="1">
        <v>20.582002600000003</v>
      </c>
      <c r="D109" s="1">
        <v>20.888446800000001</v>
      </c>
      <c r="E109" s="1">
        <v>21.255563500000001</v>
      </c>
      <c r="F109" s="1">
        <v>22.380523499999999</v>
      </c>
      <c r="G109" s="1">
        <v>21.944909299999999</v>
      </c>
      <c r="H109" s="1">
        <v>23.3474544</v>
      </c>
      <c r="I109" s="1">
        <v>24.4611424</v>
      </c>
      <c r="J109" s="1">
        <v>22.144500600000001</v>
      </c>
      <c r="K109" s="1">
        <v>21.509031100000001</v>
      </c>
      <c r="L109" s="1">
        <v>20.025561399999997</v>
      </c>
      <c r="M109" s="7">
        <v>21.670773399999998</v>
      </c>
      <c r="N109" s="432">
        <f>SUM(B109:M109)</f>
        <v>262.73409629999998</v>
      </c>
    </row>
    <row r="110" spans="1:14" s="297" customFormat="1" ht="21" customHeight="1">
      <c r="A110" s="298" t="s">
        <v>309</v>
      </c>
      <c r="B110" s="61">
        <v>1.0782849999999999</v>
      </c>
      <c r="C110" s="1">
        <v>1.0570040000000001</v>
      </c>
      <c r="D110" s="1">
        <v>0.92470600000000003</v>
      </c>
      <c r="E110" s="1">
        <v>0.71916999999999998</v>
      </c>
      <c r="F110" s="1">
        <v>0.69465900000000003</v>
      </c>
      <c r="G110" s="1">
        <v>0.67204399999999997</v>
      </c>
      <c r="H110" s="1">
        <v>0.79952699999999999</v>
      </c>
      <c r="I110" s="1">
        <v>0.93548699999999996</v>
      </c>
      <c r="J110" s="1">
        <v>0.73808600000000002</v>
      </c>
      <c r="K110" s="1">
        <v>0.83682500000000004</v>
      </c>
      <c r="L110" s="1">
        <v>1.045979</v>
      </c>
      <c r="M110" s="7">
        <v>1.2703580000000001</v>
      </c>
      <c r="N110" s="432">
        <f t="shared" si="17"/>
        <v>10.772129999999999</v>
      </c>
    </row>
    <row r="111" spans="1:14" s="297" customFormat="1" ht="21" customHeight="1" thickBot="1">
      <c r="A111" s="298" t="s">
        <v>308</v>
      </c>
      <c r="B111" s="49">
        <v>0</v>
      </c>
      <c r="C111" s="49">
        <v>0</v>
      </c>
      <c r="D111" s="49">
        <v>0</v>
      </c>
      <c r="E111" s="49">
        <v>0</v>
      </c>
      <c r="F111" s="49">
        <v>0</v>
      </c>
      <c r="G111" s="49">
        <v>0.11496000000000001</v>
      </c>
      <c r="H111" s="49">
        <v>0.95002399999999998</v>
      </c>
      <c r="I111" s="49">
        <v>0.80967999999999996</v>
      </c>
      <c r="J111" s="49">
        <v>0.40608</v>
      </c>
      <c r="K111" s="49">
        <v>7.6E-3</v>
      </c>
      <c r="L111" s="49">
        <v>8.0000000000000002E-3</v>
      </c>
      <c r="M111" s="75">
        <v>5.7600000000000004E-3</v>
      </c>
      <c r="N111" s="433">
        <f t="shared" si="17"/>
        <v>2.3021039999999999</v>
      </c>
    </row>
    <row r="112" spans="1:14" s="296" customFormat="1" ht="21" customHeight="1" thickBot="1">
      <c r="A112" s="217" t="s">
        <v>63</v>
      </c>
      <c r="B112" s="335">
        <v>1.2898368</v>
      </c>
      <c r="C112" s="325">
        <v>1.5904638</v>
      </c>
      <c r="D112" s="325">
        <v>1.5961289000000001</v>
      </c>
      <c r="E112" s="325">
        <v>1.2629507000000002</v>
      </c>
      <c r="F112" s="325">
        <v>1.9174148999999998</v>
      </c>
      <c r="G112" s="325">
        <v>2.1201734000000001</v>
      </c>
      <c r="H112" s="325">
        <v>1.4545340000000002</v>
      </c>
      <c r="I112" s="325">
        <v>2.1920383999999999</v>
      </c>
      <c r="J112" s="325">
        <v>2.2123189999999999</v>
      </c>
      <c r="K112" s="325">
        <v>1.3140364000000002</v>
      </c>
      <c r="L112" s="325">
        <v>1.1886833000000001</v>
      </c>
      <c r="M112" s="348">
        <v>1.0875961999999999</v>
      </c>
      <c r="N112" s="445">
        <f t="shared" si="17"/>
        <v>19.2261758</v>
      </c>
    </row>
    <row r="113" spans="1:14" s="296" customFormat="1" ht="21" customHeight="1" thickBot="1">
      <c r="A113" s="217" t="s">
        <v>64</v>
      </c>
      <c r="B113" s="6">
        <f>SUM(B114:B117)</f>
        <v>1.7951999999999999E-2</v>
      </c>
      <c r="C113" s="92">
        <f t="shared" ref="C113:L113" si="20">SUM(C114:C117)</f>
        <v>0</v>
      </c>
      <c r="D113" s="92">
        <f t="shared" si="20"/>
        <v>1.0150000000000001E-3</v>
      </c>
      <c r="E113" s="92">
        <f t="shared" si="20"/>
        <v>1.0150000000000001E-3</v>
      </c>
      <c r="F113" s="92">
        <f t="shared" si="20"/>
        <v>189.91327870000001</v>
      </c>
      <c r="G113" s="92">
        <f t="shared" si="20"/>
        <v>211.84856389999999</v>
      </c>
      <c r="H113" s="92">
        <f t="shared" si="20"/>
        <v>129.6446243</v>
      </c>
      <c r="I113" s="92">
        <f t="shared" si="20"/>
        <v>27.220416700000001</v>
      </c>
      <c r="J113" s="92">
        <f t="shared" si="20"/>
        <v>9.7137100000000004E-2</v>
      </c>
      <c r="K113" s="92">
        <f t="shared" si="20"/>
        <v>0.15469269999999702</v>
      </c>
      <c r="L113" s="92">
        <f t="shared" si="20"/>
        <v>3.8425E-3</v>
      </c>
      <c r="M113" s="95">
        <f>SUM(M114:M117)</f>
        <v>0.1077023</v>
      </c>
      <c r="N113" s="442">
        <f t="shared" si="17"/>
        <v>559.0102402</v>
      </c>
    </row>
    <row r="114" spans="1:14" s="297" customFormat="1" ht="21" customHeight="1">
      <c r="A114" s="126" t="s">
        <v>65</v>
      </c>
      <c r="B114" s="154">
        <v>1.421E-2</v>
      </c>
      <c r="C114" s="107"/>
      <c r="D114" s="107">
        <v>1.0150000000000001E-3</v>
      </c>
      <c r="E114" s="107">
        <v>1.0150000000000001E-3</v>
      </c>
      <c r="F114" s="107">
        <v>81.736935000000003</v>
      </c>
      <c r="G114" s="42">
        <v>61.838875000000002</v>
      </c>
      <c r="H114" s="43">
        <v>3.9944600000000001</v>
      </c>
      <c r="I114" s="43"/>
      <c r="J114" s="43"/>
      <c r="K114" s="43"/>
      <c r="L114" s="43">
        <v>3.045E-3</v>
      </c>
      <c r="M114" s="50"/>
      <c r="N114" s="431">
        <f t="shared" si="17"/>
        <v>147.58955499999999</v>
      </c>
    </row>
    <row r="115" spans="1:14" s="297" customFormat="1" ht="21" customHeight="1">
      <c r="A115" s="110" t="s">
        <v>66</v>
      </c>
      <c r="B115" s="158"/>
      <c r="C115" s="113"/>
      <c r="D115" s="113"/>
      <c r="E115" s="113"/>
      <c r="F115" s="113">
        <v>60.9576627</v>
      </c>
      <c r="G115" s="1">
        <v>106.4528444</v>
      </c>
      <c r="H115" s="45">
        <v>99.658901900000004</v>
      </c>
      <c r="I115" s="45">
        <v>27.183937100000001</v>
      </c>
      <c r="J115" s="45"/>
      <c r="K115" s="45">
        <v>0.14853279999999702</v>
      </c>
      <c r="L115" s="45"/>
      <c r="M115" s="51">
        <v>8.6290199999999997E-2</v>
      </c>
      <c r="N115" s="432">
        <f t="shared" si="17"/>
        <v>294.48816909999999</v>
      </c>
    </row>
    <row r="116" spans="1:14" s="297" customFormat="1" ht="21" customHeight="1">
      <c r="A116" s="110" t="s">
        <v>67</v>
      </c>
      <c r="B116" s="158">
        <v>3.7420000000000001E-3</v>
      </c>
      <c r="C116" s="113"/>
      <c r="D116" s="113"/>
      <c r="E116" s="113"/>
      <c r="F116" s="113">
        <v>2.0438862000000002</v>
      </c>
      <c r="G116" s="1"/>
      <c r="H116" s="45">
        <v>3.2381180000000001</v>
      </c>
      <c r="I116" s="45">
        <v>3.6479600000000001E-2</v>
      </c>
      <c r="J116" s="45">
        <v>9.7137100000000004E-2</v>
      </c>
      <c r="K116" s="45">
        <v>6.1598999999999994E-3</v>
      </c>
      <c r="L116" s="45">
        <v>7.9750000000000003E-4</v>
      </c>
      <c r="M116" s="51">
        <v>2.14121E-2</v>
      </c>
      <c r="N116" s="432">
        <f t="shared" si="17"/>
        <v>5.4477324000000005</v>
      </c>
    </row>
    <row r="117" spans="1:14" s="297" customFormat="1" ht="21" customHeight="1" thickBot="1">
      <c r="A117" s="128" t="s">
        <v>68</v>
      </c>
      <c r="B117" s="160"/>
      <c r="C117" s="120"/>
      <c r="D117" s="120"/>
      <c r="E117" s="120"/>
      <c r="F117" s="120">
        <v>45.174794799999994</v>
      </c>
      <c r="G117" s="49">
        <v>43.556844499999997</v>
      </c>
      <c r="H117" s="52">
        <v>22.7531444</v>
      </c>
      <c r="I117" s="52"/>
      <c r="J117" s="52"/>
      <c r="K117" s="52"/>
      <c r="L117" s="52"/>
      <c r="M117" s="53"/>
      <c r="N117" s="433">
        <f t="shared" si="17"/>
        <v>111.48478369999998</v>
      </c>
    </row>
    <row r="118" spans="1:14" s="296" customFormat="1" ht="33" customHeight="1" thickBot="1">
      <c r="A118" s="231" t="s">
        <v>69</v>
      </c>
      <c r="B118" s="6">
        <f>B119+B120</f>
        <v>0</v>
      </c>
      <c r="C118" s="6">
        <f>C119+C120</f>
        <v>31.818080000000002</v>
      </c>
      <c r="D118" s="6">
        <f t="shared" ref="D118:M118" si="21">D119+D120</f>
        <v>24.942446100000002</v>
      </c>
      <c r="E118" s="6">
        <f t="shared" si="21"/>
        <v>47.774976899999999</v>
      </c>
      <c r="F118" s="6">
        <f t="shared" si="21"/>
        <v>0</v>
      </c>
      <c r="G118" s="6">
        <f t="shared" si="21"/>
        <v>20.041260600000001</v>
      </c>
      <c r="H118" s="6">
        <f t="shared" si="21"/>
        <v>88.369012799999993</v>
      </c>
      <c r="I118" s="6">
        <f t="shared" si="21"/>
        <v>138.7392749</v>
      </c>
      <c r="J118" s="6">
        <f t="shared" si="21"/>
        <v>101.4696383</v>
      </c>
      <c r="K118" s="6">
        <f t="shared" si="21"/>
        <v>130.55901019999999</v>
      </c>
      <c r="L118" s="6">
        <f t="shared" si="21"/>
        <v>131.48700270000001</v>
      </c>
      <c r="M118" s="6">
        <f t="shared" si="21"/>
        <v>134.39083430000002</v>
      </c>
      <c r="N118" s="429">
        <f t="shared" si="17"/>
        <v>849.59153680000009</v>
      </c>
    </row>
    <row r="119" spans="1:14" s="297" customFormat="1" ht="21" customHeight="1">
      <c r="A119" s="110" t="s">
        <v>66</v>
      </c>
      <c r="B119" s="77"/>
      <c r="C119" s="4">
        <v>22.8815618</v>
      </c>
      <c r="D119" s="4">
        <v>24.942446100000002</v>
      </c>
      <c r="E119" s="4">
        <v>20.275707300000001</v>
      </c>
      <c r="F119" s="4"/>
      <c r="G119" s="4">
        <v>20.041260600000001</v>
      </c>
      <c r="H119" s="54">
        <v>88.369012799999993</v>
      </c>
      <c r="I119" s="54">
        <v>138.7392749</v>
      </c>
      <c r="J119" s="54">
        <v>101.4696383</v>
      </c>
      <c r="K119" s="54">
        <v>130.55901019999999</v>
      </c>
      <c r="L119" s="54">
        <v>131.48700270000001</v>
      </c>
      <c r="M119" s="55">
        <v>134.39083430000002</v>
      </c>
      <c r="N119" s="434">
        <f t="shared" si="17"/>
        <v>813.15574900000001</v>
      </c>
    </row>
    <row r="120" spans="1:14" s="297" customFormat="1" ht="21" customHeight="1" thickBot="1">
      <c r="A120" s="128" t="s">
        <v>68</v>
      </c>
      <c r="B120" s="78"/>
      <c r="C120" s="9">
        <v>8.9365182000000001</v>
      </c>
      <c r="D120" s="9"/>
      <c r="E120" s="9">
        <v>27.499269600000002</v>
      </c>
      <c r="F120" s="76"/>
      <c r="G120" s="76"/>
      <c r="H120" s="79"/>
      <c r="I120" s="79"/>
      <c r="J120" s="79"/>
      <c r="K120" s="79"/>
      <c r="L120" s="79"/>
      <c r="M120" s="80"/>
      <c r="N120" s="438">
        <f t="shared" si="17"/>
        <v>36.4357878</v>
      </c>
    </row>
    <row r="121" spans="1:14" s="297" customFormat="1" ht="21" customHeight="1" thickBot="1">
      <c r="A121" s="166" t="s">
        <v>208</v>
      </c>
      <c r="B121" s="5">
        <f t="shared" ref="B121:M121" si="22">B113+B101+B118</f>
        <v>1014.2839705</v>
      </c>
      <c r="C121" s="5">
        <f>C113+C101+C118</f>
        <v>928.68062089999989</v>
      </c>
      <c r="D121" s="5">
        <f t="shared" si="22"/>
        <v>966.45568820000005</v>
      </c>
      <c r="E121" s="5">
        <f t="shared" si="22"/>
        <v>913.24514060000001</v>
      </c>
      <c r="F121" s="169">
        <f t="shared" si="22"/>
        <v>1036.9902971000001</v>
      </c>
      <c r="G121" s="2">
        <f t="shared" si="22"/>
        <v>1078.0256563999999</v>
      </c>
      <c r="H121" s="2">
        <f t="shared" si="22"/>
        <v>1117.2858197999999</v>
      </c>
      <c r="I121" s="2">
        <f t="shared" si="22"/>
        <v>1074.1765459999999</v>
      </c>
      <c r="J121" s="2">
        <f t="shared" si="22"/>
        <v>893.08909570000003</v>
      </c>
      <c r="K121" s="2">
        <f t="shared" si="22"/>
        <v>1015.0715128999999</v>
      </c>
      <c r="L121" s="2">
        <f>L113+L101+L118</f>
        <v>1099.9154968</v>
      </c>
      <c r="M121" s="3">
        <f t="shared" si="22"/>
        <v>1298.0306734000003</v>
      </c>
      <c r="N121" s="443">
        <f>SUM(B121:M121)</f>
        <v>12435.250518300001</v>
      </c>
    </row>
    <row r="122" spans="1:14" s="296" customFormat="1" ht="21" customHeight="1" thickBot="1">
      <c r="A122" s="166" t="s">
        <v>72</v>
      </c>
      <c r="B122" s="5">
        <v>23.556902399999856</v>
      </c>
      <c r="C122" s="5">
        <v>16.903873800000071</v>
      </c>
      <c r="D122" s="5">
        <v>19.817995600000025</v>
      </c>
      <c r="E122" s="5">
        <v>17.73185519999981</v>
      </c>
      <c r="F122" s="5">
        <v>24.413337100000142</v>
      </c>
      <c r="G122" s="5">
        <v>26.456797100000141</v>
      </c>
      <c r="H122" s="5">
        <v>26.124807700000048</v>
      </c>
      <c r="I122" s="5">
        <v>20.859838499999999</v>
      </c>
      <c r="J122" s="5">
        <v>16.805413599999905</v>
      </c>
      <c r="K122" s="5">
        <v>20.1353185</v>
      </c>
      <c r="L122" s="5">
        <v>19.637655400000096</v>
      </c>
      <c r="M122" s="5">
        <v>25.513800499999522</v>
      </c>
      <c r="N122" s="439">
        <f>SUM(B122:M122)</f>
        <v>257.9575953999996</v>
      </c>
    </row>
    <row r="123" spans="1:14" s="296" customFormat="1" ht="33" customHeight="1" thickBot="1">
      <c r="A123" s="182" t="s">
        <v>73</v>
      </c>
      <c r="B123" s="214">
        <f>B122+B121</f>
        <v>1037.8408728999998</v>
      </c>
      <c r="C123" s="214">
        <f>C122+C121</f>
        <v>945.58449469999994</v>
      </c>
      <c r="D123" s="214">
        <f t="shared" ref="D123:J123" si="23">D122+D121</f>
        <v>986.27368380000007</v>
      </c>
      <c r="E123" s="214">
        <f t="shared" si="23"/>
        <v>930.97699579999983</v>
      </c>
      <c r="F123" s="215">
        <f t="shared" si="23"/>
        <v>1061.4036342000002</v>
      </c>
      <c r="G123" s="215">
        <f>G122+G121</f>
        <v>1104.4824535</v>
      </c>
      <c r="H123" s="215">
        <f t="shared" si="23"/>
        <v>1143.4106274999999</v>
      </c>
      <c r="I123" s="215">
        <f>I122+I121</f>
        <v>1095.0363844999999</v>
      </c>
      <c r="J123" s="215">
        <f t="shared" si="23"/>
        <v>909.89450929999998</v>
      </c>
      <c r="K123" s="215">
        <f>K122+K121</f>
        <v>1035.2068313999998</v>
      </c>
      <c r="L123" s="215">
        <f>L122+L121</f>
        <v>1119.5531522000001</v>
      </c>
      <c r="M123" s="216">
        <f>M122+M121</f>
        <v>1323.5444738999997</v>
      </c>
      <c r="N123" s="444">
        <f t="shared" si="17"/>
        <v>12693.208113699999</v>
      </c>
    </row>
    <row r="124" spans="1:14" ht="18.75" thickBot="1">
      <c r="A124" s="461" t="s">
        <v>209</v>
      </c>
      <c r="B124" s="189">
        <f>B4+B88-B113</f>
        <v>1061.1516776000001</v>
      </c>
      <c r="C124" s="190">
        <f t="shared" ref="C124:M124" si="24">C4+C88-C113</f>
        <v>934.04008220000003</v>
      </c>
      <c r="D124" s="190">
        <f t="shared" si="24"/>
        <v>976.93011299999989</v>
      </c>
      <c r="E124" s="190">
        <f t="shared" si="24"/>
        <v>899.84280559999991</v>
      </c>
      <c r="F124" s="190">
        <f t="shared" si="24"/>
        <v>883.4950990000001</v>
      </c>
      <c r="G124" s="190">
        <f t="shared" si="24"/>
        <v>884.56066629999987</v>
      </c>
      <c r="H124" s="190">
        <f t="shared" si="24"/>
        <v>936.46472319999998</v>
      </c>
      <c r="I124" s="190">
        <f t="shared" si="24"/>
        <v>940.35935270000004</v>
      </c>
      <c r="J124" s="190">
        <f t="shared" si="24"/>
        <v>822.39591740000003</v>
      </c>
      <c r="K124" s="190">
        <f t="shared" si="24"/>
        <v>923.44479109999997</v>
      </c>
      <c r="L124" s="190">
        <f t="shared" si="24"/>
        <v>1011.2055811999998</v>
      </c>
      <c r="M124" s="191">
        <f t="shared" si="24"/>
        <v>1219.6761712</v>
      </c>
      <c r="N124" s="462">
        <f>SUM(B124:M124)</f>
        <v>11493.5669805</v>
      </c>
    </row>
    <row r="125" spans="1:14">
      <c r="B125" s="307"/>
      <c r="C125" s="307"/>
      <c r="D125" s="307"/>
      <c r="E125" s="307"/>
      <c r="F125" s="307"/>
      <c r="G125" s="307"/>
      <c r="H125" s="307"/>
      <c r="I125" s="307"/>
      <c r="J125" s="307"/>
      <c r="K125" s="307"/>
      <c r="L125" s="307"/>
      <c r="M125" s="307"/>
      <c r="N125" s="307"/>
    </row>
    <row r="126" spans="1:14">
      <c r="B126" s="8"/>
    </row>
    <row r="127" spans="1:14">
      <c r="B127" s="310"/>
      <c r="C127" s="310"/>
      <c r="D127" s="310"/>
      <c r="E127" s="310"/>
      <c r="F127" s="310"/>
      <c r="G127" s="310"/>
      <c r="H127" s="310"/>
      <c r="I127" s="310"/>
      <c r="J127" s="310"/>
      <c r="K127" s="310"/>
      <c r="L127" s="310"/>
      <c r="M127" s="310"/>
      <c r="N127" s="310"/>
    </row>
    <row r="129" spans="2:14">
      <c r="B129" s="310"/>
      <c r="C129" s="310"/>
      <c r="D129" s="310"/>
      <c r="E129" s="310"/>
      <c r="F129" s="310"/>
      <c r="G129" s="310"/>
      <c r="H129" s="310"/>
      <c r="I129" s="310"/>
      <c r="J129" s="310"/>
      <c r="K129" s="310"/>
      <c r="L129" s="310"/>
      <c r="M129" s="310"/>
      <c r="N129" s="310"/>
    </row>
    <row r="132" spans="2:14">
      <c r="B132" s="310"/>
      <c r="C132" s="310"/>
      <c r="D132" s="310"/>
      <c r="E132" s="310"/>
      <c r="F132" s="310"/>
      <c r="G132" s="310"/>
      <c r="H132" s="310"/>
      <c r="I132" s="310"/>
      <c r="J132" s="310"/>
      <c r="K132" s="310"/>
      <c r="L132" s="310"/>
      <c r="M132" s="310"/>
      <c r="N132" s="310"/>
    </row>
    <row r="133" spans="2:14">
      <c r="B133" s="310"/>
      <c r="C133" s="310"/>
      <c r="D133" s="310"/>
      <c r="E133" s="310"/>
      <c r="F133" s="310"/>
      <c r="G133" s="310"/>
      <c r="H133" s="310"/>
      <c r="I133" s="310"/>
      <c r="J133" s="310"/>
      <c r="K133" s="310"/>
      <c r="L133" s="310"/>
      <c r="M133" s="310"/>
      <c r="N133" s="310"/>
    </row>
  </sheetData>
  <mergeCells count="2">
    <mergeCell ref="A1:N1"/>
    <mergeCell ref="M2:N2"/>
  </mergeCells>
  <printOptions horizontalCentered="1"/>
  <pageMargins left="0.17" right="0" top="0.15748031496063" bottom="0.35433070866141703" header="0.15748031496063" footer="0.15748031496063"/>
  <pageSetup paperSize="9" scale="55" fitToHeight="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40"/>
  <sheetViews>
    <sheetView zoomScale="90" zoomScaleNormal="90" zoomScaleSheetLayoutView="80" workbookViewId="0">
      <pane xSplit="1" ySplit="5" topLeftCell="B6" activePane="bottomRight" state="frozen"/>
      <selection pane="topRight" activeCell="C1" sqref="C1"/>
      <selection pane="bottomLeft" activeCell="A8" sqref="A8"/>
      <selection pane="bottomRight" sqref="A1:N1"/>
    </sheetView>
  </sheetViews>
  <sheetFormatPr defaultColWidth="9.140625" defaultRowHeight="18"/>
  <cols>
    <col min="1" max="1" width="59" style="297" customWidth="1"/>
    <col min="2" max="13" width="16.7109375" style="293" customWidth="1"/>
    <col min="14" max="14" width="16.7109375" style="309" customWidth="1"/>
    <col min="15" max="15" width="9.7109375" style="293" bestFit="1" customWidth="1"/>
    <col min="16" max="16" width="18.7109375" style="293" bestFit="1" customWidth="1"/>
    <col min="17" max="16384" width="9.140625" style="293"/>
  </cols>
  <sheetData>
    <row r="1" spans="1:17" ht="33.75">
      <c r="A1" s="783" t="s">
        <v>306</v>
      </c>
      <c r="B1" s="783"/>
      <c r="C1" s="783"/>
      <c r="D1" s="783"/>
      <c r="E1" s="783"/>
      <c r="F1" s="783"/>
      <c r="G1" s="783"/>
      <c r="H1" s="783"/>
      <c r="I1" s="783"/>
      <c r="J1" s="783"/>
      <c r="K1" s="783"/>
      <c r="L1" s="783"/>
      <c r="M1" s="783"/>
      <c r="N1" s="783"/>
    </row>
    <row r="2" spans="1:17" s="294" customFormat="1" ht="21" customHeight="1" thickBot="1">
      <c r="A2" s="232"/>
      <c r="B2" s="233">
        <v>30</v>
      </c>
      <c r="C2" s="233">
        <v>31</v>
      </c>
      <c r="D2" s="233">
        <v>30</v>
      </c>
      <c r="E2" s="233"/>
      <c r="F2" s="233"/>
      <c r="G2" s="233"/>
      <c r="H2" s="234">
        <f>F110-F113</f>
        <v>372.75626919999996</v>
      </c>
      <c r="I2" s="233"/>
      <c r="J2" s="233"/>
      <c r="K2" s="235">
        <f>I104+I102</f>
        <v>13.485632500000118</v>
      </c>
      <c r="L2" s="233"/>
      <c r="M2" s="784" t="s">
        <v>29</v>
      </c>
      <c r="N2" s="784"/>
    </row>
    <row r="3" spans="1:17" s="295" customFormat="1" ht="24" customHeight="1" thickBot="1">
      <c r="A3" s="98" t="s">
        <v>30</v>
      </c>
      <c r="B3" s="236" t="s">
        <v>4</v>
      </c>
      <c r="C3" s="99" t="s">
        <v>5</v>
      </c>
      <c r="D3" s="99" t="s">
        <v>6</v>
      </c>
      <c r="E3" s="99" t="s">
        <v>7</v>
      </c>
      <c r="F3" s="99" t="s">
        <v>8</v>
      </c>
      <c r="G3" s="99" t="s">
        <v>9</v>
      </c>
      <c r="H3" s="99" t="s">
        <v>10</v>
      </c>
      <c r="I3" s="99" t="s">
        <v>11</v>
      </c>
      <c r="J3" s="100" t="s">
        <v>31</v>
      </c>
      <c r="K3" s="100" t="s">
        <v>32</v>
      </c>
      <c r="L3" s="100" t="s">
        <v>33</v>
      </c>
      <c r="M3" s="99" t="s">
        <v>34</v>
      </c>
      <c r="N3" s="101" t="s">
        <v>12</v>
      </c>
    </row>
    <row r="4" spans="1:17" s="296" customFormat="1" ht="21" customHeight="1" thickBot="1">
      <c r="A4" s="102" t="s">
        <v>74</v>
      </c>
      <c r="B4" s="103">
        <f>B5+B12+B11</f>
        <v>955.49858109999991</v>
      </c>
      <c r="C4" s="103">
        <f t="shared" ref="C4:M4" si="0">C5+C12+C11</f>
        <v>809.17994060000012</v>
      </c>
      <c r="D4" s="103">
        <f t="shared" si="0"/>
        <v>740.72757430000001</v>
      </c>
      <c r="E4" s="103">
        <f t="shared" si="0"/>
        <v>817.23073750000003</v>
      </c>
      <c r="F4" s="103">
        <f t="shared" si="0"/>
        <v>1092.8532120999998</v>
      </c>
      <c r="G4" s="103">
        <f t="shared" si="0"/>
        <v>1137.6966784999997</v>
      </c>
      <c r="H4" s="103">
        <f t="shared" si="0"/>
        <v>1246.9098503</v>
      </c>
      <c r="I4" s="103">
        <f t="shared" si="0"/>
        <v>1034.1844533999999</v>
      </c>
      <c r="J4" s="103">
        <f t="shared" si="0"/>
        <v>819.87724920000005</v>
      </c>
      <c r="K4" s="103">
        <f t="shared" si="0"/>
        <v>828.34548779999989</v>
      </c>
      <c r="L4" s="103">
        <f>L5+L12+L11</f>
        <v>967.5334914</v>
      </c>
      <c r="M4" s="103">
        <f t="shared" si="0"/>
        <v>1080.3524695000001</v>
      </c>
      <c r="N4" s="419">
        <f>SUM(B4:M4)</f>
        <v>11530.389725699997</v>
      </c>
    </row>
    <row r="5" spans="1:17" s="296" customFormat="1" ht="21" customHeight="1" thickBot="1">
      <c r="A5" s="237" t="s">
        <v>35</v>
      </c>
      <c r="B5" s="227">
        <f>SUM(B6:B10)</f>
        <v>385.29124859999996</v>
      </c>
      <c r="C5" s="218">
        <f t="shared" ref="C5:M5" si="1">SUM(C6:C10)</f>
        <v>441.66232109999999</v>
      </c>
      <c r="D5" s="218">
        <f t="shared" si="1"/>
        <v>187.85450019999999</v>
      </c>
      <c r="E5" s="218">
        <f t="shared" si="1"/>
        <v>85.656439400000011</v>
      </c>
      <c r="F5" s="218">
        <f t="shared" si="1"/>
        <v>0.28344000000000003</v>
      </c>
      <c r="G5" s="218">
        <f t="shared" si="1"/>
        <v>1.0944719999999999</v>
      </c>
      <c r="H5" s="218">
        <f t="shared" si="1"/>
        <v>5.3963694000000002</v>
      </c>
      <c r="I5" s="218">
        <f t="shared" si="1"/>
        <v>82.574965299999988</v>
      </c>
      <c r="J5" s="218">
        <f t="shared" si="1"/>
        <v>107.1843277</v>
      </c>
      <c r="K5" s="218">
        <f t="shared" si="1"/>
        <v>238.84602089999998</v>
      </c>
      <c r="L5" s="218">
        <f t="shared" si="1"/>
        <v>304.14843660000003</v>
      </c>
      <c r="M5" s="238">
        <f t="shared" si="1"/>
        <v>393.03325440000003</v>
      </c>
      <c r="N5" s="388">
        <f t="shared" ref="N5:N94" si="2">SUM(B5:M5)</f>
        <v>2233.0257955999996</v>
      </c>
    </row>
    <row r="6" spans="1:17" s="297" customFormat="1" ht="21" customHeight="1">
      <c r="A6" s="105" t="s">
        <v>36</v>
      </c>
      <c r="B6" s="106">
        <v>165.51512399999999</v>
      </c>
      <c r="C6" s="107">
        <v>164.041416</v>
      </c>
      <c r="D6" s="107">
        <v>5.8267680000000004</v>
      </c>
      <c r="E6" s="42">
        <v>0</v>
      </c>
      <c r="F6" s="42"/>
      <c r="G6" s="43"/>
      <c r="H6" s="43"/>
      <c r="I6" s="43"/>
      <c r="J6" s="43">
        <v>6.0592560000000004</v>
      </c>
      <c r="K6" s="43">
        <v>88.773312000000004</v>
      </c>
      <c r="L6" s="43">
        <v>142.694988</v>
      </c>
      <c r="M6" s="44">
        <v>170.29081199999999</v>
      </c>
      <c r="N6" s="389">
        <f t="shared" si="2"/>
        <v>743.20167599999991</v>
      </c>
    </row>
    <row r="7" spans="1:17" s="297" customFormat="1" ht="21" customHeight="1">
      <c r="A7" s="110" t="s">
        <v>220</v>
      </c>
      <c r="B7" s="112">
        <v>51.184526399999996</v>
      </c>
      <c r="C7" s="113">
        <v>108.3588192</v>
      </c>
      <c r="D7" s="113">
        <v>17.203276800000001</v>
      </c>
      <c r="E7" s="1">
        <v>0</v>
      </c>
      <c r="F7" s="1"/>
      <c r="G7" s="45">
        <v>1.0944719999999999</v>
      </c>
      <c r="H7" s="45"/>
      <c r="I7" s="45">
        <v>0.83721599999999996</v>
      </c>
      <c r="J7" s="45"/>
      <c r="K7" s="45"/>
      <c r="L7" s="45"/>
      <c r="M7" s="46">
        <v>65.604600000000005</v>
      </c>
      <c r="N7" s="390">
        <f>SUM(B7:M7)</f>
        <v>244.28291040000002</v>
      </c>
    </row>
    <row r="8" spans="1:17" s="297" customFormat="1" ht="21" customHeight="1">
      <c r="A8" s="110" t="s">
        <v>221</v>
      </c>
      <c r="B8" s="112">
        <v>2.5895199999999998</v>
      </c>
      <c r="C8" s="113">
        <v>27.380559999999999</v>
      </c>
      <c r="D8" s="113">
        <v>7.4637599999999997</v>
      </c>
      <c r="E8" s="1">
        <v>2.3035999999999999</v>
      </c>
      <c r="F8" s="1">
        <v>0.28344000000000003</v>
      </c>
      <c r="G8" s="1"/>
      <c r="H8" s="45">
        <v>0.49728</v>
      </c>
      <c r="I8" s="45"/>
      <c r="J8" s="45">
        <v>0.51792000000000005</v>
      </c>
      <c r="K8" s="45"/>
      <c r="L8" s="45">
        <v>0.59175999999999995</v>
      </c>
      <c r="M8" s="46">
        <v>8.0288000000000004</v>
      </c>
      <c r="N8" s="390">
        <f t="shared" ref="N8:N10" si="3">SUM(B8:M8)</f>
        <v>49.656639999999996</v>
      </c>
    </row>
    <row r="9" spans="1:17" s="297" customFormat="1" ht="21" customHeight="1">
      <c r="A9" s="116" t="s">
        <v>79</v>
      </c>
      <c r="B9" s="117">
        <v>162.69713899999999</v>
      </c>
      <c r="C9" s="113">
        <v>139.49418590000002</v>
      </c>
      <c r="D9" s="113">
        <v>155.2086778</v>
      </c>
      <c r="E9" s="1">
        <v>79.834576200000001</v>
      </c>
      <c r="F9" s="1"/>
      <c r="G9" s="1"/>
      <c r="H9" s="1">
        <v>4.8990894000000003</v>
      </c>
      <c r="I9" s="1">
        <v>81.73774929999999</v>
      </c>
      <c r="J9" s="1">
        <v>97.667113299999997</v>
      </c>
      <c r="K9" s="1">
        <v>146.21918009999999</v>
      </c>
      <c r="L9" s="1">
        <v>157.18126940000002</v>
      </c>
      <c r="M9" s="47">
        <v>146.20614880000002</v>
      </c>
      <c r="N9" s="390">
        <f t="shared" si="3"/>
        <v>1171.1451292000002</v>
      </c>
    </row>
    <row r="10" spans="1:17" s="297" customFormat="1" ht="21" customHeight="1" thickBot="1">
      <c r="A10" s="313" t="s">
        <v>303</v>
      </c>
      <c r="B10" s="48">
        <v>3.3049392000000002</v>
      </c>
      <c r="C10" s="119">
        <v>2.38734</v>
      </c>
      <c r="D10" s="119">
        <v>2.1520176000000002</v>
      </c>
      <c r="E10" s="49">
        <v>3.5182632000000003</v>
      </c>
      <c r="F10" s="49"/>
      <c r="G10" s="49"/>
      <c r="H10" s="49"/>
      <c r="I10" s="49"/>
      <c r="J10" s="49">
        <v>2.9400383999999997</v>
      </c>
      <c r="K10" s="49">
        <v>3.8535287999999999</v>
      </c>
      <c r="L10" s="49">
        <v>3.6804192000000002</v>
      </c>
      <c r="M10" s="195">
        <v>2.9028936000000001</v>
      </c>
      <c r="N10" s="391">
        <f t="shared" si="3"/>
        <v>24.739439999999998</v>
      </c>
    </row>
    <row r="11" spans="1:17" s="297" customFormat="1" ht="21" customHeight="1" thickBot="1">
      <c r="A11" s="217" t="s">
        <v>14</v>
      </c>
      <c r="B11" s="218">
        <v>6.5047590999999993</v>
      </c>
      <c r="C11" s="218">
        <v>5.8178400000000003</v>
      </c>
      <c r="D11" s="218">
        <v>8.9345199999999991</v>
      </c>
      <c r="E11" s="197">
        <v>9.4129000000000005</v>
      </c>
      <c r="F11" s="197">
        <v>7.9126777000000006</v>
      </c>
      <c r="G11" s="197">
        <v>8.7620400000000007</v>
      </c>
      <c r="H11" s="197">
        <v>7.3276385999999993</v>
      </c>
      <c r="I11" s="197">
        <v>8.4296670999999996</v>
      </c>
      <c r="J11" s="197">
        <v>6.8630919000000006</v>
      </c>
      <c r="K11" s="197">
        <v>6.8938017999999994</v>
      </c>
      <c r="L11" s="197">
        <v>5.0951187000000004</v>
      </c>
      <c r="M11" s="198">
        <v>5.7971550999999995</v>
      </c>
      <c r="N11" s="392">
        <f>SUM(B11:M11)</f>
        <v>87.75121</v>
      </c>
    </row>
    <row r="12" spans="1:17" s="296" customFormat="1" ht="21" customHeight="1" thickBot="1">
      <c r="A12" s="241" t="s">
        <v>37</v>
      </c>
      <c r="B12" s="199">
        <f t="shared" ref="B12:M12" si="4">B13+B21+B37</f>
        <v>563.70257339999989</v>
      </c>
      <c r="C12" s="200">
        <f t="shared" si="4"/>
        <v>361.69977950000009</v>
      </c>
      <c r="D12" s="200">
        <f t="shared" si="4"/>
        <v>543.93855410000003</v>
      </c>
      <c r="E12" s="201">
        <f t="shared" si="4"/>
        <v>722.16139809999993</v>
      </c>
      <c r="F12" s="201">
        <f t="shared" si="4"/>
        <v>1084.6570944</v>
      </c>
      <c r="G12" s="201">
        <f t="shared" si="4"/>
        <v>1127.8401664999997</v>
      </c>
      <c r="H12" s="201">
        <f t="shared" si="4"/>
        <v>1234.1858423000001</v>
      </c>
      <c r="I12" s="201">
        <f t="shared" si="4"/>
        <v>943.17982100000006</v>
      </c>
      <c r="J12" s="201">
        <f t="shared" si="4"/>
        <v>705.82982960000004</v>
      </c>
      <c r="K12" s="201">
        <f t="shared" si="4"/>
        <v>582.6056650999999</v>
      </c>
      <c r="L12" s="201">
        <f t="shared" si="4"/>
        <v>658.28993609999998</v>
      </c>
      <c r="M12" s="202">
        <f t="shared" si="4"/>
        <v>681.52206000000001</v>
      </c>
      <c r="N12" s="393">
        <f>SUM(B12:M12)</f>
        <v>9209.6127200999981</v>
      </c>
    </row>
    <row r="13" spans="1:17" s="296" customFormat="1" ht="21" customHeight="1" thickBot="1">
      <c r="A13" s="217" t="s">
        <v>0</v>
      </c>
      <c r="B13" s="194">
        <f t="shared" ref="B13:M13" si="5">SUM(B14:B20)</f>
        <v>352.64305830000001</v>
      </c>
      <c r="C13" s="194">
        <f t="shared" si="5"/>
        <v>154.24393070000002</v>
      </c>
      <c r="D13" s="194">
        <f t="shared" si="5"/>
        <v>202.51018590000001</v>
      </c>
      <c r="E13" s="197">
        <f t="shared" si="5"/>
        <v>270.67575579999999</v>
      </c>
      <c r="F13" s="197">
        <f t="shared" si="5"/>
        <v>599.17486339999994</v>
      </c>
      <c r="G13" s="197">
        <f t="shared" si="5"/>
        <v>670.65949439999974</v>
      </c>
      <c r="H13" s="197">
        <f t="shared" si="5"/>
        <v>880.63647200000003</v>
      </c>
      <c r="I13" s="197">
        <f t="shared" si="5"/>
        <v>687.66855180000005</v>
      </c>
      <c r="J13" s="197">
        <f t="shared" si="5"/>
        <v>495.38391249999995</v>
      </c>
      <c r="K13" s="197">
        <f t="shared" si="5"/>
        <v>298.41390669999998</v>
      </c>
      <c r="L13" s="197">
        <f t="shared" si="5"/>
        <v>370.3157526</v>
      </c>
      <c r="M13" s="203">
        <f t="shared" si="5"/>
        <v>365.48293389999998</v>
      </c>
      <c r="N13" s="392">
        <f t="shared" si="2"/>
        <v>5347.8088179999986</v>
      </c>
      <c r="P13" s="299"/>
    </row>
    <row r="14" spans="1:17" s="297" customFormat="1" ht="21" customHeight="1">
      <c r="A14" s="126" t="s">
        <v>222</v>
      </c>
      <c r="B14" s="246">
        <v>218.65788000000001</v>
      </c>
      <c r="C14" s="107">
        <v>79.912980000000005</v>
      </c>
      <c r="D14" s="107">
        <v>96.813360000000003</v>
      </c>
      <c r="E14" s="42">
        <v>135.57726</v>
      </c>
      <c r="F14" s="42">
        <v>442.86858000000001</v>
      </c>
      <c r="G14" s="42">
        <v>498.71051999999997</v>
      </c>
      <c r="H14" s="43">
        <v>642.81546000000003</v>
      </c>
      <c r="I14" s="43">
        <v>504.74340000000001</v>
      </c>
      <c r="J14" s="43">
        <v>367.10604000000001</v>
      </c>
      <c r="K14" s="43">
        <v>167.49557999999999</v>
      </c>
      <c r="L14" s="43">
        <v>212.17140000000001</v>
      </c>
      <c r="M14" s="50">
        <v>227.35566</v>
      </c>
      <c r="N14" s="394">
        <f t="shared" si="2"/>
        <v>3594.2281199999998</v>
      </c>
      <c r="Q14" s="296"/>
    </row>
    <row r="15" spans="1:17" s="297" customFormat="1" ht="21" customHeight="1">
      <c r="A15" s="110" t="s">
        <v>223</v>
      </c>
      <c r="B15" s="127">
        <v>47.548396799999999</v>
      </c>
      <c r="C15" s="113">
        <v>24.013987199999999</v>
      </c>
      <c r="D15" s="113">
        <v>29.816942399999999</v>
      </c>
      <c r="E15" s="1">
        <v>41.038660799999995</v>
      </c>
      <c r="F15" s="1">
        <v>83.562422400000003</v>
      </c>
      <c r="G15" s="1">
        <v>89.053718400000008</v>
      </c>
      <c r="H15" s="45">
        <v>108.947412</v>
      </c>
      <c r="I15" s="45">
        <v>83.385892799999993</v>
      </c>
      <c r="J15" s="45">
        <v>57.069071999999998</v>
      </c>
      <c r="K15" s="45">
        <v>34.916263200000003</v>
      </c>
      <c r="L15" s="45">
        <v>44.4182256</v>
      </c>
      <c r="M15" s="51">
        <v>26.354246399999997</v>
      </c>
      <c r="N15" s="395">
        <f t="shared" si="2"/>
        <v>670.12523999999996</v>
      </c>
    </row>
    <row r="16" spans="1:17" s="297" customFormat="1" ht="21" customHeight="1">
      <c r="A16" s="110" t="s">
        <v>224</v>
      </c>
      <c r="B16" s="127">
        <v>9.5810399999999998</v>
      </c>
      <c r="C16" s="113">
        <v>6.6449600000000002</v>
      </c>
      <c r="D16" s="113">
        <v>10.0352</v>
      </c>
      <c r="E16" s="1">
        <v>20.185199999999998</v>
      </c>
      <c r="F16" s="1">
        <v>15.102639999999999</v>
      </c>
      <c r="G16" s="1">
        <v>15.205120000000001</v>
      </c>
      <c r="H16" s="45">
        <v>17.408159999999999</v>
      </c>
      <c r="I16" s="45">
        <v>15.6296</v>
      </c>
      <c r="J16" s="1">
        <v>15.704079999999999</v>
      </c>
      <c r="K16" s="45">
        <v>19.549600000000002</v>
      </c>
      <c r="L16" s="45">
        <v>24.800160000000002</v>
      </c>
      <c r="M16" s="51">
        <v>25.417280000000002</v>
      </c>
      <c r="N16" s="395">
        <f t="shared" si="2"/>
        <v>195.26304000000002</v>
      </c>
    </row>
    <row r="17" spans="1:14" s="297" customFormat="1" ht="21" customHeight="1">
      <c r="A17" s="110" t="s">
        <v>225</v>
      </c>
      <c r="B17" s="127">
        <v>17.643360000000001</v>
      </c>
      <c r="C17" s="113">
        <v>14.079599999999999</v>
      </c>
      <c r="D17" s="113">
        <v>19.806080000000001</v>
      </c>
      <c r="E17" s="1">
        <v>28.821120000000001</v>
      </c>
      <c r="F17" s="1">
        <v>29.754960000000001</v>
      </c>
      <c r="G17" s="1">
        <v>26.858720000000002</v>
      </c>
      <c r="H17" s="45">
        <v>24.947199999999999</v>
      </c>
      <c r="I17" s="45">
        <v>21.728480000000001</v>
      </c>
      <c r="J17" s="45">
        <v>22.046399999999998</v>
      </c>
      <c r="K17" s="45">
        <v>27.58352</v>
      </c>
      <c r="L17" s="45">
        <v>31.9316</v>
      </c>
      <c r="M17" s="51">
        <v>33.109839999999998</v>
      </c>
      <c r="N17" s="395">
        <f t="shared" si="2"/>
        <v>298.31088</v>
      </c>
    </row>
    <row r="18" spans="1:14" s="297" customFormat="1" ht="21" customHeight="1">
      <c r="A18" s="110" t="s">
        <v>226</v>
      </c>
      <c r="B18" s="127">
        <v>18.212881500000002</v>
      </c>
      <c r="C18" s="113">
        <v>6.4417185000000003</v>
      </c>
      <c r="D18" s="113">
        <v>12.659658500000001</v>
      </c>
      <c r="E18" s="1">
        <v>10.522449999999999</v>
      </c>
      <c r="F18" s="1">
        <v>3.378091</v>
      </c>
      <c r="G18" s="1">
        <v>15.190086000000001</v>
      </c>
      <c r="H18" s="45">
        <v>24.794530000000002</v>
      </c>
      <c r="I18" s="45">
        <v>11.489864000000001</v>
      </c>
      <c r="J18" s="45">
        <v>0.9176955</v>
      </c>
      <c r="K18" s="45">
        <v>12.9996685</v>
      </c>
      <c r="L18" s="45">
        <v>16.041277000000001</v>
      </c>
      <c r="M18" s="51">
        <v>14.1007525</v>
      </c>
      <c r="N18" s="395">
        <f t="shared" si="2"/>
        <v>146.748673</v>
      </c>
    </row>
    <row r="19" spans="1:14" s="297" customFormat="1" ht="21" customHeight="1">
      <c r="A19" s="110" t="s">
        <v>227</v>
      </c>
      <c r="B19" s="127">
        <v>21.0885</v>
      </c>
      <c r="C19" s="113">
        <v>7.8788850000000004</v>
      </c>
      <c r="D19" s="113">
        <v>15.245744999999999</v>
      </c>
      <c r="E19" s="1">
        <v>9.5962650000000007</v>
      </c>
      <c r="F19" s="1">
        <v>2.5229699999999999</v>
      </c>
      <c r="G19" s="1">
        <v>2.3721299999999998</v>
      </c>
      <c r="H19" s="45">
        <v>23.350709999999999</v>
      </c>
      <c r="I19" s="45">
        <v>15.975315</v>
      </c>
      <c r="J19" s="45">
        <v>8.1764250000000001</v>
      </c>
      <c r="K19" s="45">
        <v>12.633075</v>
      </c>
      <c r="L19" s="45">
        <v>16.459289999999999</v>
      </c>
      <c r="M19" s="51">
        <v>15.069554999999999</v>
      </c>
      <c r="N19" s="395">
        <f t="shared" si="2"/>
        <v>150.368865</v>
      </c>
    </row>
    <row r="20" spans="1:14" s="297" customFormat="1" ht="21" customHeight="1" thickBot="1">
      <c r="A20" s="128" t="s">
        <v>228</v>
      </c>
      <c r="B20" s="247">
        <v>19.911000000000001</v>
      </c>
      <c r="C20" s="120">
        <v>15.271800000000001</v>
      </c>
      <c r="D20" s="120">
        <v>18.133199999999999</v>
      </c>
      <c r="E20" s="49">
        <v>24.934799999999999</v>
      </c>
      <c r="F20" s="49">
        <v>21.985199999999999</v>
      </c>
      <c r="G20" s="49">
        <v>23.269200000000001</v>
      </c>
      <c r="H20" s="52">
        <v>38.372999999999998</v>
      </c>
      <c r="I20" s="52">
        <v>34.716000000000001</v>
      </c>
      <c r="J20" s="52">
        <v>24.3642</v>
      </c>
      <c r="K20" s="52">
        <v>23.2362</v>
      </c>
      <c r="L20" s="52">
        <v>24.4938</v>
      </c>
      <c r="M20" s="53">
        <v>24.075600000000001</v>
      </c>
      <c r="N20" s="396">
        <f t="shared" si="2"/>
        <v>292.76400000000001</v>
      </c>
    </row>
    <row r="21" spans="1:14" s="296" customFormat="1" ht="21" customHeight="1" thickBot="1">
      <c r="A21" s="217" t="s">
        <v>1</v>
      </c>
      <c r="B21" s="194">
        <f>SUM(B22:B36)</f>
        <v>178.12684449999998</v>
      </c>
      <c r="C21" s="194">
        <f t="shared" ref="C21:M21" si="6">SUM(C22:C36)</f>
        <v>180.89575890000003</v>
      </c>
      <c r="D21" s="194">
        <f t="shared" si="6"/>
        <v>294.9955673</v>
      </c>
      <c r="E21" s="194">
        <f t="shared" si="6"/>
        <v>385.76046519999994</v>
      </c>
      <c r="F21" s="194">
        <f t="shared" si="6"/>
        <v>406.03899070000011</v>
      </c>
      <c r="G21" s="194">
        <f t="shared" si="6"/>
        <v>379.95910909999992</v>
      </c>
      <c r="H21" s="194">
        <f t="shared" si="6"/>
        <v>296.87884530000002</v>
      </c>
      <c r="I21" s="194">
        <f t="shared" si="6"/>
        <v>223.60015999999996</v>
      </c>
      <c r="J21" s="194">
        <f>SUM(J22:J36)</f>
        <v>181.20030330000003</v>
      </c>
      <c r="K21" s="194">
        <f t="shared" si="6"/>
        <v>228.06346429999999</v>
      </c>
      <c r="L21" s="194">
        <f t="shared" si="6"/>
        <v>237.16361840000002</v>
      </c>
      <c r="M21" s="194">
        <f t="shared" si="6"/>
        <v>267.02751050000001</v>
      </c>
      <c r="N21" s="388">
        <f>SUM(B21:M21)</f>
        <v>3259.7106374999998</v>
      </c>
    </row>
    <row r="22" spans="1:14" s="297" customFormat="1" ht="21" customHeight="1">
      <c r="A22" s="105" t="s">
        <v>229</v>
      </c>
      <c r="B22" s="106">
        <v>51.025120000000001</v>
      </c>
      <c r="C22" s="131">
        <v>59.12012</v>
      </c>
      <c r="D22" s="131">
        <v>96.441360000000003</v>
      </c>
      <c r="E22" s="4">
        <v>104.04772</v>
      </c>
      <c r="F22" s="4">
        <v>83.315839999999994</v>
      </c>
      <c r="G22" s="4">
        <v>106.68899999999999</v>
      </c>
      <c r="H22" s="54">
        <v>79.961200000000005</v>
      </c>
      <c r="I22" s="54">
        <v>46.861800000000002</v>
      </c>
      <c r="J22" s="54">
        <v>30.547239999999999</v>
      </c>
      <c r="K22" s="54">
        <v>48.959200000000003</v>
      </c>
      <c r="L22" s="54">
        <v>56.781959999999998</v>
      </c>
      <c r="M22" s="55">
        <v>77.316999999999993</v>
      </c>
      <c r="N22" s="397">
        <f t="shared" si="2"/>
        <v>841.06755999999996</v>
      </c>
    </row>
    <row r="23" spans="1:14" s="297" customFormat="1" ht="21" customHeight="1">
      <c r="A23" s="110" t="s">
        <v>230</v>
      </c>
      <c r="B23" s="112">
        <v>11.002538699999999</v>
      </c>
      <c r="C23" s="113">
        <v>12.714392699999999</v>
      </c>
      <c r="D23" s="113">
        <v>27.702495899999999</v>
      </c>
      <c r="E23" s="1">
        <v>41.307163200000005</v>
      </c>
      <c r="F23" s="1">
        <v>41.868071100000002</v>
      </c>
      <c r="G23" s="1">
        <v>45.726330600000004</v>
      </c>
      <c r="H23" s="45">
        <v>38.492210700000001</v>
      </c>
      <c r="I23" s="45">
        <v>24.981883199999999</v>
      </c>
      <c r="J23" s="45">
        <v>17.650989899999999</v>
      </c>
      <c r="K23" s="45">
        <v>18.837756899999999</v>
      </c>
      <c r="L23" s="45">
        <v>22.976611200000001</v>
      </c>
      <c r="M23" s="51">
        <v>18.191021399999997</v>
      </c>
      <c r="N23" s="395">
        <f>SUM(B23:M23)</f>
        <v>321.45146549999998</v>
      </c>
    </row>
    <row r="24" spans="1:14" s="297" customFormat="1" ht="21" customHeight="1">
      <c r="A24" s="110" t="s">
        <v>231</v>
      </c>
      <c r="B24" s="112">
        <v>18.426006000000001</v>
      </c>
      <c r="C24" s="113">
        <v>19.595568</v>
      </c>
      <c r="D24" s="113">
        <v>27.468360000000001</v>
      </c>
      <c r="E24" s="1">
        <v>26.664102</v>
      </c>
      <c r="F24" s="1">
        <v>25.53069</v>
      </c>
      <c r="G24" s="1">
        <v>27.61881</v>
      </c>
      <c r="H24" s="45">
        <v>27.945888</v>
      </c>
      <c r="I24" s="45">
        <v>27.008448000000001</v>
      </c>
      <c r="J24" s="45">
        <v>23.222135999999999</v>
      </c>
      <c r="K24" s="45">
        <v>22.284047999999999</v>
      </c>
      <c r="L24" s="45">
        <v>26.345208</v>
      </c>
      <c r="M24" s="51">
        <v>27.211763999999999</v>
      </c>
      <c r="N24" s="395">
        <f t="shared" si="2"/>
        <v>299.32102800000007</v>
      </c>
    </row>
    <row r="25" spans="1:14" s="297" customFormat="1" ht="21" customHeight="1">
      <c r="A25" s="110" t="s">
        <v>232</v>
      </c>
      <c r="B25" s="112">
        <v>8.4660200000000003</v>
      </c>
      <c r="C25" s="113">
        <v>13.02046</v>
      </c>
      <c r="D25" s="113">
        <v>33.752560000000003</v>
      </c>
      <c r="E25" s="1">
        <v>51.687359999999998</v>
      </c>
      <c r="F25" s="1">
        <v>57.921860000000002</v>
      </c>
      <c r="G25" s="1">
        <v>48.298459999999999</v>
      </c>
      <c r="H25" s="45">
        <v>41.104080000000003</v>
      </c>
      <c r="I25" s="45">
        <v>30.785720000000001</v>
      </c>
      <c r="J25" s="45">
        <v>23.280560000000001</v>
      </c>
      <c r="K25" s="45">
        <v>22.048639999999999</v>
      </c>
      <c r="L25" s="45">
        <v>28.805579999999999</v>
      </c>
      <c r="M25" s="51">
        <v>31.134640000000001</v>
      </c>
      <c r="N25" s="395">
        <f t="shared" si="2"/>
        <v>390.30594000000002</v>
      </c>
    </row>
    <row r="26" spans="1:14" s="297" customFormat="1" ht="21" customHeight="1">
      <c r="A26" s="110" t="s">
        <v>233</v>
      </c>
      <c r="B26" s="112">
        <v>4.7286624000000002</v>
      </c>
      <c r="C26" s="113">
        <v>4.0630464000000002</v>
      </c>
      <c r="D26" s="113">
        <v>7.6398815999999998</v>
      </c>
      <c r="E26" s="1">
        <v>7.4461727999999994</v>
      </c>
      <c r="F26" s="1">
        <v>6.6367200000000004</v>
      </c>
      <c r="G26" s="1">
        <v>6.7566624000000006</v>
      </c>
      <c r="H26" s="45">
        <v>5.2331807999999995</v>
      </c>
      <c r="I26" s="45">
        <v>3.4263455999999999</v>
      </c>
      <c r="J26" s="45">
        <v>3.2060928</v>
      </c>
      <c r="K26" s="45">
        <v>5.2835999999999999</v>
      </c>
      <c r="L26" s="45">
        <v>5.3995392000000004</v>
      </c>
      <c r="M26" s="51">
        <v>6.2889600000000003</v>
      </c>
      <c r="N26" s="395">
        <f t="shared" si="2"/>
        <v>66.108863999999997</v>
      </c>
    </row>
    <row r="27" spans="1:14" s="297" customFormat="1" ht="21" customHeight="1">
      <c r="A27" s="110" t="s">
        <v>234</v>
      </c>
      <c r="B27" s="112">
        <v>3.32328</v>
      </c>
      <c r="C27" s="127">
        <v>9.8519999999999996E-2</v>
      </c>
      <c r="D27" s="113">
        <v>0</v>
      </c>
      <c r="E27" s="1">
        <v>0.84443999999999997</v>
      </c>
      <c r="F27" s="1">
        <v>4.34124</v>
      </c>
      <c r="G27" s="1">
        <v>4.38096</v>
      </c>
      <c r="H27" s="45">
        <v>3.5167199999999998</v>
      </c>
      <c r="I27" s="45">
        <v>2.5493999999999999</v>
      </c>
      <c r="J27" s="45">
        <v>1.98288</v>
      </c>
      <c r="K27" s="45">
        <v>1.2627600000000001</v>
      </c>
      <c r="L27" s="45">
        <v>2.37324</v>
      </c>
      <c r="M27" s="51">
        <v>1.08816</v>
      </c>
      <c r="N27" s="395">
        <f t="shared" si="2"/>
        <v>25.761599999999998</v>
      </c>
    </row>
    <row r="28" spans="1:14" s="297" customFormat="1" ht="21" customHeight="1">
      <c r="A28" s="110" t="s">
        <v>38</v>
      </c>
      <c r="B28" s="112">
        <v>10.629662400000001</v>
      </c>
      <c r="C28" s="113">
        <v>9.0535373000000003</v>
      </c>
      <c r="D28" s="113">
        <v>19.812706800000001</v>
      </c>
      <c r="E28" s="1">
        <v>26.274169899999997</v>
      </c>
      <c r="F28" s="1">
        <v>27.219322300000002</v>
      </c>
      <c r="G28" s="1">
        <v>21.178469100000001</v>
      </c>
      <c r="H28" s="45">
        <v>12.1800046</v>
      </c>
      <c r="I28" s="45">
        <v>6.5629917999999998</v>
      </c>
      <c r="J28" s="45">
        <v>6.0685972000000001</v>
      </c>
      <c r="K28" s="45">
        <v>12.361180300000001</v>
      </c>
      <c r="L28" s="45">
        <v>13.2156012</v>
      </c>
      <c r="M28" s="51">
        <v>15.052531199999999</v>
      </c>
      <c r="N28" s="395">
        <f t="shared" si="2"/>
        <v>179.60877410000001</v>
      </c>
    </row>
    <row r="29" spans="1:14" s="297" customFormat="1" ht="21" customHeight="1">
      <c r="A29" s="110" t="s">
        <v>235</v>
      </c>
      <c r="B29" s="112">
        <v>6.4263839999999997</v>
      </c>
      <c r="C29" s="113">
        <v>6.3809880000000003</v>
      </c>
      <c r="D29" s="113">
        <v>9.1389600000000009</v>
      </c>
      <c r="E29" s="1">
        <v>8.8861319999999999</v>
      </c>
      <c r="F29" s="1">
        <v>8.512632</v>
      </c>
      <c r="G29" s="1">
        <v>8.8515720000000009</v>
      </c>
      <c r="H29" s="45">
        <v>6.7828049999999998</v>
      </c>
      <c r="I29" s="45">
        <v>5.1331865999999993</v>
      </c>
      <c r="J29" s="45">
        <v>5.2785712</v>
      </c>
      <c r="K29" s="45">
        <v>7.9035204000000006</v>
      </c>
      <c r="L29" s="45">
        <v>7.6263120000000004</v>
      </c>
      <c r="M29" s="51">
        <v>7.6453314000000008</v>
      </c>
      <c r="N29" s="395">
        <f t="shared" si="2"/>
        <v>88.56639460000001</v>
      </c>
    </row>
    <row r="30" spans="1:14" s="297" customFormat="1" ht="21" customHeight="1">
      <c r="A30" s="110" t="s">
        <v>236</v>
      </c>
      <c r="B30" s="112">
        <v>4.2248640000000002</v>
      </c>
      <c r="C30" s="113">
        <v>3.5864159999999998</v>
      </c>
      <c r="D30" s="113">
        <v>5.7199439999999999</v>
      </c>
      <c r="E30" s="1">
        <v>9.6650399999999994</v>
      </c>
      <c r="F30" s="1">
        <v>19.021248</v>
      </c>
      <c r="G30" s="1">
        <v>18.609743999999999</v>
      </c>
      <c r="H30" s="45">
        <v>17.538215999999998</v>
      </c>
      <c r="I30" s="45">
        <v>9.4856639999999999</v>
      </c>
      <c r="J30" s="45">
        <v>6.2401439999999999</v>
      </c>
      <c r="K30" s="45">
        <v>8.8774320000000007</v>
      </c>
      <c r="L30" s="45">
        <v>6.5991840000000002</v>
      </c>
      <c r="M30" s="51">
        <v>5.2401359999999997</v>
      </c>
      <c r="N30" s="395">
        <f>SUM(B30:M30)</f>
        <v>114.808032</v>
      </c>
    </row>
    <row r="31" spans="1:14" s="297" customFormat="1" ht="21" customHeight="1">
      <c r="A31" s="110" t="s">
        <v>39</v>
      </c>
      <c r="B31" s="112">
        <v>7.3726770000000004</v>
      </c>
      <c r="C31" s="113">
        <v>6.6705104999999998</v>
      </c>
      <c r="D31" s="113">
        <v>8.8991190000000007</v>
      </c>
      <c r="E31" s="1">
        <v>12.162524300000001</v>
      </c>
      <c r="F31" s="1">
        <v>12.4108643</v>
      </c>
      <c r="G31" s="1">
        <v>8.4992730000000005</v>
      </c>
      <c r="H31" s="45">
        <v>3.4791562000000003</v>
      </c>
      <c r="I31" s="45">
        <v>1.2771458</v>
      </c>
      <c r="J31" s="45">
        <v>2.1903652</v>
      </c>
      <c r="K31" s="45">
        <v>9.2414736999999985</v>
      </c>
      <c r="L31" s="45">
        <v>8.8818908000000008</v>
      </c>
      <c r="M31" s="51">
        <v>12.5590245</v>
      </c>
      <c r="N31" s="395">
        <f t="shared" si="2"/>
        <v>93.644024299999984</v>
      </c>
    </row>
    <row r="32" spans="1:14" s="297" customFormat="1" ht="21" customHeight="1">
      <c r="A32" s="110" t="s">
        <v>237</v>
      </c>
      <c r="B32" s="112">
        <v>3.3774000000000002</v>
      </c>
      <c r="C32" s="113">
        <v>2.6914799999999999</v>
      </c>
      <c r="D32" s="113">
        <v>3.1304400000000001</v>
      </c>
      <c r="E32" s="1">
        <v>4.4239199999999999</v>
      </c>
      <c r="F32" s="1">
        <v>9.5908800000000003</v>
      </c>
      <c r="G32" s="1">
        <v>10.623480000000001</v>
      </c>
      <c r="H32" s="45">
        <v>9.8672400000000007</v>
      </c>
      <c r="I32" s="45">
        <v>8.5761599999999998</v>
      </c>
      <c r="J32" s="45">
        <v>6.6045600000000002</v>
      </c>
      <c r="K32" s="45">
        <v>4.8861600000000003</v>
      </c>
      <c r="L32" s="45">
        <v>3.7417199999999999</v>
      </c>
      <c r="M32" s="51">
        <v>3.4304399999999999</v>
      </c>
      <c r="N32" s="395">
        <f t="shared" si="2"/>
        <v>70.943880000000007</v>
      </c>
    </row>
    <row r="33" spans="1:14" s="297" customFormat="1" ht="21" customHeight="1">
      <c r="A33" s="110" t="s">
        <v>238</v>
      </c>
      <c r="B33" s="112">
        <v>28.381080000000001</v>
      </c>
      <c r="C33" s="113">
        <v>25.634879999999999</v>
      </c>
      <c r="D33" s="113">
        <v>31.166955000000002</v>
      </c>
      <c r="E33" s="1">
        <v>51.943545</v>
      </c>
      <c r="F33" s="1">
        <v>63.350969999999997</v>
      </c>
      <c r="G33" s="1">
        <v>37.5291</v>
      </c>
      <c r="H33" s="45">
        <v>25.923300000000001</v>
      </c>
      <c r="I33" s="45">
        <v>18.582045000000001</v>
      </c>
      <c r="J33" s="45">
        <v>21.840914999999999</v>
      </c>
      <c r="K33" s="45">
        <v>26.794080000000001</v>
      </c>
      <c r="L33" s="45">
        <v>25.883624999999999</v>
      </c>
      <c r="M33" s="51">
        <v>27.204630000000002</v>
      </c>
      <c r="N33" s="395">
        <f>SUM(B33:M33)</f>
        <v>384.23512499999998</v>
      </c>
    </row>
    <row r="34" spans="1:14" s="297" customFormat="1" ht="21" customHeight="1">
      <c r="A34" s="110" t="s">
        <v>239</v>
      </c>
      <c r="B34" s="113">
        <v>19.744350000000001</v>
      </c>
      <c r="C34" s="113">
        <v>16.442699999999999</v>
      </c>
      <c r="D34" s="113">
        <v>17.81925</v>
      </c>
      <c r="E34" s="1">
        <v>20.537849999999999</v>
      </c>
      <c r="F34" s="1">
        <v>21.072600000000001</v>
      </c>
      <c r="G34" s="1">
        <v>18.105599999999999</v>
      </c>
      <c r="H34" s="45">
        <v>18.571349999999999</v>
      </c>
      <c r="I34" s="45">
        <v>22.307700000000001</v>
      </c>
      <c r="J34" s="45">
        <v>25.257449999999999</v>
      </c>
      <c r="K34" s="45">
        <v>26.56155</v>
      </c>
      <c r="L34" s="45">
        <v>21.762599999999999</v>
      </c>
      <c r="M34" s="51">
        <v>16.066649999999999</v>
      </c>
      <c r="N34" s="395">
        <f>SUM(B34:M34)</f>
        <v>244.24965000000003</v>
      </c>
    </row>
    <row r="35" spans="1:14" s="297" customFormat="1" ht="21" customHeight="1">
      <c r="A35" s="128" t="s">
        <v>240</v>
      </c>
      <c r="B35" s="145">
        <v>0.99880000000000002</v>
      </c>
      <c r="C35" s="113">
        <v>1.82314</v>
      </c>
      <c r="D35" s="113">
        <v>6.3035350000000001</v>
      </c>
      <c r="E35" s="1">
        <v>19.870325999999999</v>
      </c>
      <c r="F35" s="1">
        <v>25.246053</v>
      </c>
      <c r="G35" s="1">
        <v>17.091647999999999</v>
      </c>
      <c r="H35" s="45">
        <v>6.2834940000000001</v>
      </c>
      <c r="I35" s="45">
        <v>14.84595</v>
      </c>
      <c r="J35" s="45">
        <v>7.2080820000000001</v>
      </c>
      <c r="K35" s="45">
        <v>11.377233</v>
      </c>
      <c r="L35" s="45">
        <v>6.7705469999999996</v>
      </c>
      <c r="M35" s="51">
        <v>18.597221999999999</v>
      </c>
      <c r="N35" s="395">
        <f>SUM(B35:M35)</f>
        <v>136.41603000000001</v>
      </c>
    </row>
    <row r="36" spans="1:14" s="297" customFormat="1" ht="21" customHeight="1" thickBot="1">
      <c r="A36" s="110" t="s">
        <v>241</v>
      </c>
      <c r="B36" s="175"/>
      <c r="C36" s="176"/>
      <c r="D36" s="176"/>
      <c r="E36" s="76"/>
      <c r="F36" s="76"/>
      <c r="G36" s="76"/>
      <c r="H36" s="79"/>
      <c r="I36" s="70">
        <v>1.2157199999999999</v>
      </c>
      <c r="J36" s="79">
        <v>0.62172000000000005</v>
      </c>
      <c r="K36" s="79">
        <v>1.38483</v>
      </c>
      <c r="L36" s="79">
        <v>0</v>
      </c>
      <c r="M36" s="80">
        <v>0</v>
      </c>
      <c r="N36" s="395">
        <f>SUM(B36:M36)</f>
        <v>3.22227</v>
      </c>
    </row>
    <row r="37" spans="1:14" s="296" customFormat="1" ht="21" customHeight="1" thickBot="1">
      <c r="A37" s="217" t="s">
        <v>42</v>
      </c>
      <c r="B37" s="314">
        <f t="shared" ref="B37:M37" si="7">SUM(B38:B91)</f>
        <v>32.932670599999994</v>
      </c>
      <c r="C37" s="315">
        <f t="shared" si="7"/>
        <v>26.560089900000008</v>
      </c>
      <c r="D37" s="315">
        <f t="shared" si="7"/>
        <v>46.432800899999997</v>
      </c>
      <c r="E37" s="315">
        <f t="shared" si="7"/>
        <v>65.725177100000025</v>
      </c>
      <c r="F37" s="315">
        <f t="shared" si="7"/>
        <v>79.443240299999999</v>
      </c>
      <c r="G37" s="315">
        <f t="shared" si="7"/>
        <v>77.221563000000017</v>
      </c>
      <c r="H37" s="315">
        <f t="shared" si="7"/>
        <v>56.670524999999991</v>
      </c>
      <c r="I37" s="315">
        <f t="shared" si="7"/>
        <v>31.911109200000002</v>
      </c>
      <c r="J37" s="315">
        <f>SUM(J38:J91)</f>
        <v>29.245613799999994</v>
      </c>
      <c r="K37" s="315">
        <f t="shared" si="7"/>
        <v>56.128294099999991</v>
      </c>
      <c r="L37" s="315">
        <f t="shared" si="7"/>
        <v>50.810565099999998</v>
      </c>
      <c r="M37" s="316">
        <f t="shared" si="7"/>
        <v>49.011615599999985</v>
      </c>
      <c r="N37" s="424">
        <f>SUM(B37:M37)</f>
        <v>602.0932646</v>
      </c>
    </row>
    <row r="38" spans="1:14" s="296" customFormat="1" ht="21" customHeight="1">
      <c r="A38" s="248" t="s">
        <v>244</v>
      </c>
      <c r="B38" s="249">
        <v>1.833237</v>
      </c>
      <c r="C38" s="107">
        <v>1.887354</v>
      </c>
      <c r="D38" s="107">
        <v>3.2032349999999998</v>
      </c>
      <c r="E38" s="42">
        <v>3.2545169999999999</v>
      </c>
      <c r="F38" s="42">
        <v>2.726766</v>
      </c>
      <c r="G38" s="42">
        <v>2.9638979999999999</v>
      </c>
      <c r="H38" s="43">
        <v>2.4222239999999999</v>
      </c>
      <c r="I38" s="43">
        <v>0.73363500000000004</v>
      </c>
      <c r="J38" s="56">
        <v>1.0594079999999999</v>
      </c>
      <c r="K38" s="43">
        <v>2.946888</v>
      </c>
      <c r="L38" s="43">
        <v>2.8797299999999999</v>
      </c>
      <c r="M38" s="50">
        <v>2.516661</v>
      </c>
      <c r="N38" s="397">
        <f t="shared" ref="N38" si="8">SUM(B38:M38)</f>
        <v>28.427553</v>
      </c>
    </row>
    <row r="39" spans="1:14" s="296" customFormat="1" ht="21" customHeight="1">
      <c r="A39" s="251" t="s">
        <v>245</v>
      </c>
      <c r="B39" s="252">
        <v>2.6886195000000002</v>
      </c>
      <c r="C39" s="113">
        <v>2.1968415000000001</v>
      </c>
      <c r="D39" s="113">
        <v>5.1775605000000002</v>
      </c>
      <c r="E39" s="1">
        <v>8.4732479999999999</v>
      </c>
      <c r="F39" s="1">
        <v>9.6596954999999998</v>
      </c>
      <c r="G39" s="1">
        <v>9.1270935000000009</v>
      </c>
      <c r="H39" s="45">
        <v>5.1173640000000002</v>
      </c>
      <c r="I39" s="45">
        <v>2.6164215</v>
      </c>
      <c r="J39" s="57">
        <v>2.9777895000000001</v>
      </c>
      <c r="K39" s="45">
        <v>8.4014279999999992</v>
      </c>
      <c r="L39" s="45">
        <v>6.6356954999999997</v>
      </c>
      <c r="M39" s="51">
        <v>5.8315950000000001</v>
      </c>
      <c r="N39" s="395">
        <f t="shared" si="2"/>
        <v>68.903352000000012</v>
      </c>
    </row>
    <row r="40" spans="1:14" s="296" customFormat="1" ht="21" customHeight="1">
      <c r="A40" s="251" t="s">
        <v>43</v>
      </c>
      <c r="B40" s="252">
        <v>0.59128019999999992</v>
      </c>
      <c r="C40" s="113">
        <v>0.48408959999999995</v>
      </c>
      <c r="D40" s="113">
        <v>0.57633659999999998</v>
      </c>
      <c r="E40" s="1">
        <v>0.5240688</v>
      </c>
      <c r="F40" s="1">
        <v>0.5612277</v>
      </c>
      <c r="G40" s="1">
        <v>0.55271939999999997</v>
      </c>
      <c r="H40" s="45">
        <v>0.53032619999999997</v>
      </c>
      <c r="I40" s="45">
        <v>0.15863639999999998</v>
      </c>
      <c r="J40" s="57">
        <v>0.24288960000000001</v>
      </c>
      <c r="K40" s="45">
        <v>0.51882269999999997</v>
      </c>
      <c r="L40" s="45">
        <v>0.50279549999999995</v>
      </c>
      <c r="M40" s="51">
        <v>0.5642277</v>
      </c>
      <c r="N40" s="395">
        <f t="shared" si="2"/>
        <v>5.8074203999999998</v>
      </c>
    </row>
    <row r="41" spans="1:14" s="296" customFormat="1" ht="21" customHeight="1">
      <c r="A41" s="251" t="s">
        <v>246</v>
      </c>
      <c r="B41" s="252">
        <v>2.0406599999999999</v>
      </c>
      <c r="C41" s="127">
        <v>6.8940000000000001E-2</v>
      </c>
      <c r="D41" s="127">
        <v>0</v>
      </c>
      <c r="E41" s="1">
        <v>0.48527999999999999</v>
      </c>
      <c r="F41" s="1">
        <v>2.9321999999999999</v>
      </c>
      <c r="G41" s="1">
        <v>2.6961300000000001</v>
      </c>
      <c r="H41" s="45">
        <v>1.35711</v>
      </c>
      <c r="I41" s="45">
        <v>0.56501999999999997</v>
      </c>
      <c r="J41" s="57">
        <v>0.80964000000000003</v>
      </c>
      <c r="K41" s="45">
        <v>0.53657999999999995</v>
      </c>
      <c r="L41" s="45">
        <v>1.1771100000000001</v>
      </c>
      <c r="M41" s="51">
        <v>0.57798000000000005</v>
      </c>
      <c r="N41" s="395">
        <f>SUM(B41:M41)</f>
        <v>13.246650000000002</v>
      </c>
    </row>
    <row r="42" spans="1:14" s="296" customFormat="1" ht="21" customHeight="1">
      <c r="A42" s="251" t="s">
        <v>247</v>
      </c>
      <c r="B42" s="252">
        <v>1.0130399999999999</v>
      </c>
      <c r="C42" s="113">
        <v>1.332E-2</v>
      </c>
      <c r="D42" s="113">
        <v>0</v>
      </c>
      <c r="E42" s="1">
        <v>0.30780000000000002</v>
      </c>
      <c r="F42" s="1">
        <v>1.5069600000000001</v>
      </c>
      <c r="G42" s="1">
        <v>3.6459600000000001</v>
      </c>
      <c r="H42" s="45">
        <v>5.8820399999999999</v>
      </c>
      <c r="I42" s="45">
        <v>4.3653599999999999</v>
      </c>
      <c r="J42" s="57">
        <v>1.4779199999999999</v>
      </c>
      <c r="K42" s="45">
        <v>0.70992</v>
      </c>
      <c r="L42" s="45">
        <v>0.63707999999999998</v>
      </c>
      <c r="M42" s="51">
        <v>0.26568000000000003</v>
      </c>
      <c r="N42" s="395">
        <f>SUM(B42:M42)</f>
        <v>19.825080000000003</v>
      </c>
    </row>
    <row r="43" spans="1:14" s="296" customFormat="1" ht="21" customHeight="1">
      <c r="A43" s="251" t="s">
        <v>248</v>
      </c>
      <c r="B43" s="252">
        <v>1.72935E-2</v>
      </c>
      <c r="C43" s="113">
        <v>1.3235669999999999</v>
      </c>
      <c r="D43" s="113">
        <v>1.7881290000000001</v>
      </c>
      <c r="E43" s="1">
        <v>2.0671965000000001</v>
      </c>
      <c r="F43" s="1">
        <v>3.7459020000000001</v>
      </c>
      <c r="G43" s="1">
        <v>2.8711424999999999</v>
      </c>
      <c r="H43" s="45">
        <v>0.67570799999999998</v>
      </c>
      <c r="I43" s="45">
        <v>0</v>
      </c>
      <c r="J43" s="57">
        <v>0</v>
      </c>
      <c r="K43" s="45">
        <v>4.8951000000000001E-2</v>
      </c>
      <c r="L43" s="45">
        <v>5.7456E-2</v>
      </c>
      <c r="M43" s="51">
        <v>0</v>
      </c>
      <c r="N43" s="395">
        <f t="shared" si="2"/>
        <v>12.595345500000002</v>
      </c>
    </row>
    <row r="44" spans="1:14" s="296" customFormat="1" ht="21" customHeight="1">
      <c r="A44" s="251" t="s">
        <v>249</v>
      </c>
      <c r="B44" s="252">
        <v>0.51644999999999996</v>
      </c>
      <c r="C44" s="113">
        <v>0.30270000000000002</v>
      </c>
      <c r="D44" s="113">
        <v>0.54479999999999995</v>
      </c>
      <c r="E44" s="1">
        <v>0.2331</v>
      </c>
      <c r="F44" s="1">
        <v>0.6522</v>
      </c>
      <c r="G44" s="1">
        <v>0.252</v>
      </c>
      <c r="H44" s="45">
        <v>0.15465000000000001</v>
      </c>
      <c r="I44" s="45">
        <v>2.2750000000000001E-3</v>
      </c>
      <c r="J44" s="57">
        <v>1.23E-2</v>
      </c>
      <c r="K44" s="45">
        <v>0.52500000000000002</v>
      </c>
      <c r="L44" s="45">
        <v>5.9400000000000001E-2</v>
      </c>
      <c r="M44" s="51">
        <v>0.19109999999999999</v>
      </c>
      <c r="N44" s="395">
        <f>SUM(B44:M44)</f>
        <v>3.4459750000000002</v>
      </c>
    </row>
    <row r="45" spans="1:14" s="296" customFormat="1" ht="21" customHeight="1">
      <c r="A45" s="251" t="s">
        <v>250</v>
      </c>
      <c r="B45" s="252">
        <v>0.88351199999999996</v>
      </c>
      <c r="C45" s="113">
        <v>0.93153600000000003</v>
      </c>
      <c r="D45" s="113">
        <v>1.8915120000000001</v>
      </c>
      <c r="E45" s="1">
        <v>1.899864</v>
      </c>
      <c r="F45" s="1">
        <v>2.1121919999999998</v>
      </c>
      <c r="G45" s="1">
        <v>1.9452240000000001</v>
      </c>
      <c r="H45" s="45">
        <v>1.492488</v>
      </c>
      <c r="I45" s="45">
        <v>0.67032000000000003</v>
      </c>
      <c r="J45" s="57">
        <v>0.61437600000000003</v>
      </c>
      <c r="K45" s="45">
        <v>1.11528</v>
      </c>
      <c r="L45" s="45">
        <v>1.3353839999999999</v>
      </c>
      <c r="M45" s="51">
        <v>1.4479919999999999</v>
      </c>
      <c r="N45" s="395">
        <f>SUM(B45:M45)</f>
        <v>16.339680000000001</v>
      </c>
    </row>
    <row r="46" spans="1:14" s="296" customFormat="1" ht="21" customHeight="1">
      <c r="A46" s="251" t="s">
        <v>251</v>
      </c>
      <c r="B46" s="252">
        <v>0.95282999999999995</v>
      </c>
      <c r="C46" s="113">
        <v>0.83069999999999999</v>
      </c>
      <c r="D46" s="113">
        <v>0.94067999999999996</v>
      </c>
      <c r="E46" s="1">
        <v>0.88326000000000005</v>
      </c>
      <c r="F46" s="1">
        <v>0.91269</v>
      </c>
      <c r="G46" s="1">
        <v>0.85607999999999995</v>
      </c>
      <c r="H46" s="45">
        <v>0.90944999999999998</v>
      </c>
      <c r="I46" s="45">
        <v>0.89244000000000001</v>
      </c>
      <c r="J46" s="57">
        <v>0.87146999999999997</v>
      </c>
      <c r="K46" s="45">
        <v>0.90773999999999999</v>
      </c>
      <c r="L46" s="45">
        <v>0.89334000000000002</v>
      </c>
      <c r="M46" s="51">
        <v>0.89802000000000004</v>
      </c>
      <c r="N46" s="395">
        <f>SUM(B46:M46)</f>
        <v>10.748699999999999</v>
      </c>
    </row>
    <row r="47" spans="1:14" s="296" customFormat="1" ht="21" customHeight="1">
      <c r="A47" s="251" t="s">
        <v>252</v>
      </c>
      <c r="B47" s="252">
        <v>0.31098599999999998</v>
      </c>
      <c r="C47" s="113">
        <v>0.30981720000000001</v>
      </c>
      <c r="D47" s="113">
        <v>0.34246199999999999</v>
      </c>
      <c r="E47" s="1">
        <v>9.7750799999999999E-2</v>
      </c>
      <c r="F47" s="1">
        <v>0</v>
      </c>
      <c r="G47" s="1">
        <v>0</v>
      </c>
      <c r="H47" s="45">
        <v>6.4079999999999996E-4</v>
      </c>
      <c r="I47" s="45">
        <v>0</v>
      </c>
      <c r="J47" s="57">
        <v>6.5077200000000002E-2</v>
      </c>
      <c r="K47" s="45">
        <v>0.33750599999999997</v>
      </c>
      <c r="L47" s="45">
        <v>0.34138559999999996</v>
      </c>
      <c r="M47" s="51">
        <v>0.36012720000000004</v>
      </c>
      <c r="N47" s="395">
        <f>SUM(B47:M47)</f>
        <v>2.1657527999999999</v>
      </c>
    </row>
    <row r="48" spans="1:14" s="296" customFormat="1" ht="21" customHeight="1">
      <c r="A48" s="251" t="s">
        <v>253</v>
      </c>
      <c r="B48" s="252">
        <v>0.38101800000000002</v>
      </c>
      <c r="C48" s="113">
        <v>0.295962</v>
      </c>
      <c r="D48" s="113">
        <v>0.52244000000000002</v>
      </c>
      <c r="E48" s="1">
        <v>0.71233199999999997</v>
      </c>
      <c r="F48" s="1">
        <v>0.81109799999999999</v>
      </c>
      <c r="G48" s="1">
        <v>0.69059599999999999</v>
      </c>
      <c r="H48" s="45">
        <v>0.61097199999999996</v>
      </c>
      <c r="I48" s="45">
        <v>0.44535799999999998</v>
      </c>
      <c r="J48" s="57">
        <v>0.37085000000000001</v>
      </c>
      <c r="K48" s="45">
        <v>0.59407399999999999</v>
      </c>
      <c r="L48" s="45">
        <v>0.35158600000000001</v>
      </c>
      <c r="M48" s="51">
        <v>0.35940800000000001</v>
      </c>
      <c r="N48" s="395">
        <f>SUM(B48:M48)</f>
        <v>6.1456939999999998</v>
      </c>
    </row>
    <row r="49" spans="1:14" s="296" customFormat="1" ht="21" customHeight="1">
      <c r="A49" s="254" t="s">
        <v>254</v>
      </c>
      <c r="B49" s="252">
        <v>0</v>
      </c>
      <c r="C49" s="1">
        <v>0</v>
      </c>
      <c r="D49" s="113">
        <v>0.60566399999999998</v>
      </c>
      <c r="E49" s="1">
        <v>0.73616400000000004</v>
      </c>
      <c r="F49" s="1">
        <v>1.1100762</v>
      </c>
      <c r="G49" s="1">
        <v>1.3011318000000001</v>
      </c>
      <c r="H49" s="45">
        <v>0.66274559999999993</v>
      </c>
      <c r="I49" s="45">
        <v>0.12433860000000001</v>
      </c>
      <c r="J49" s="57">
        <v>0.2297448</v>
      </c>
      <c r="K49" s="45">
        <v>0.90662399999999999</v>
      </c>
      <c r="L49" s="45">
        <v>1.0508346000000002</v>
      </c>
      <c r="M49" s="51">
        <v>0.65993580000000007</v>
      </c>
      <c r="N49" s="395">
        <f t="shared" si="2"/>
        <v>7.3872593999999996</v>
      </c>
    </row>
    <row r="50" spans="1:14" s="296" customFormat="1" ht="21" customHeight="1">
      <c r="A50" s="255" t="s">
        <v>255</v>
      </c>
      <c r="B50" s="252">
        <v>0.37236020000000003</v>
      </c>
      <c r="C50" s="127">
        <v>1.0652E-2</v>
      </c>
      <c r="D50" s="127">
        <v>0</v>
      </c>
      <c r="E50" s="1">
        <v>0.16628220000000002</v>
      </c>
      <c r="F50" s="1">
        <v>0.95779150000000002</v>
      </c>
      <c r="G50" s="1">
        <v>0.87983280000000008</v>
      </c>
      <c r="H50" s="45">
        <v>0.46611179999999997</v>
      </c>
      <c r="I50" s="45">
        <v>0.22871270000000002</v>
      </c>
      <c r="J50" s="57">
        <v>0.27640870000000001</v>
      </c>
      <c r="K50" s="45">
        <v>4.0673000000000003E-3</v>
      </c>
      <c r="L50" s="45">
        <v>0.23621220000000001</v>
      </c>
      <c r="M50" s="51">
        <v>0.14139470000000001</v>
      </c>
      <c r="N50" s="395">
        <f>SUM(B50:M50)</f>
        <v>3.7398261000000006</v>
      </c>
    </row>
    <row r="51" spans="1:14" s="296" customFormat="1" ht="21" customHeight="1">
      <c r="A51" s="251" t="s">
        <v>256</v>
      </c>
      <c r="B51" s="252">
        <v>0.47049000000000002</v>
      </c>
      <c r="C51" s="113">
        <v>0.36476999999999998</v>
      </c>
      <c r="D51" s="113">
        <v>0.94308000000000003</v>
      </c>
      <c r="E51" s="1">
        <v>1.2066300000000001</v>
      </c>
      <c r="F51" s="1">
        <v>1.31751</v>
      </c>
      <c r="G51" s="1">
        <v>1.2413400000000001</v>
      </c>
      <c r="H51" s="45">
        <v>0.92720999999999998</v>
      </c>
      <c r="I51" s="45">
        <v>0.41238000000000002</v>
      </c>
      <c r="J51" s="57">
        <v>0.37239</v>
      </c>
      <c r="K51" s="45">
        <v>1.1321099999999999</v>
      </c>
      <c r="L51" s="45">
        <v>0.55064999999999997</v>
      </c>
      <c r="M51" s="51">
        <v>0.50475000000000003</v>
      </c>
      <c r="N51" s="395">
        <f>SUM(B51:M51)</f>
        <v>9.4433099999999985</v>
      </c>
    </row>
    <row r="52" spans="1:14" s="296" customFormat="1" ht="21" customHeight="1">
      <c r="A52" s="254" t="s">
        <v>257</v>
      </c>
      <c r="B52" s="12">
        <v>0</v>
      </c>
      <c r="C52" s="1">
        <v>0</v>
      </c>
      <c r="D52" s="1">
        <v>0</v>
      </c>
      <c r="E52" s="1">
        <v>0</v>
      </c>
      <c r="F52" s="1">
        <v>0</v>
      </c>
      <c r="G52" s="1">
        <v>0</v>
      </c>
      <c r="H52" s="45">
        <v>0</v>
      </c>
      <c r="I52" s="45">
        <v>0</v>
      </c>
      <c r="J52" s="57">
        <v>0</v>
      </c>
      <c r="K52" s="45">
        <v>0</v>
      </c>
      <c r="L52" s="45">
        <v>0</v>
      </c>
      <c r="M52" s="51">
        <v>0</v>
      </c>
      <c r="N52" s="395">
        <f>SUM(B52:M52)</f>
        <v>0</v>
      </c>
    </row>
    <row r="53" spans="1:14" s="296" customFormat="1" ht="21" customHeight="1">
      <c r="A53" s="254" t="s">
        <v>258</v>
      </c>
      <c r="B53" s="252">
        <v>9.0407600000000005E-2</v>
      </c>
      <c r="C53" s="113">
        <v>8.4645999999999999E-2</v>
      </c>
      <c r="D53" s="1">
        <v>9.0759199999999998E-2</v>
      </c>
      <c r="E53" s="1">
        <v>9.7281199999999998E-2</v>
      </c>
      <c r="F53" s="1">
        <v>7.9246399999999995E-2</v>
      </c>
      <c r="G53" s="1">
        <v>5.3804400000000002E-2</v>
      </c>
      <c r="H53" s="45">
        <v>5.6954400000000002E-2</v>
      </c>
      <c r="I53" s="45">
        <v>5.9228000000000003E-2</v>
      </c>
      <c r="J53" s="57">
        <v>9.4980800000000004E-2</v>
      </c>
      <c r="K53" s="45">
        <v>0.1028688</v>
      </c>
      <c r="L53" s="45">
        <v>8.4824399999999994E-2</v>
      </c>
      <c r="M53" s="51">
        <v>6.3436800000000002E-2</v>
      </c>
      <c r="N53" s="395">
        <f>SUM(B53:M53)</f>
        <v>0.9584379999999999</v>
      </c>
    </row>
    <row r="54" spans="1:14" s="296" customFormat="1" ht="21" customHeight="1">
      <c r="A54" s="251" t="s">
        <v>259</v>
      </c>
      <c r="B54" s="256">
        <v>0</v>
      </c>
      <c r="C54" s="147">
        <v>0</v>
      </c>
      <c r="D54" s="147">
        <v>0</v>
      </c>
      <c r="E54" s="1">
        <v>0</v>
      </c>
      <c r="F54" s="1">
        <v>0</v>
      </c>
      <c r="G54" s="1">
        <v>0</v>
      </c>
      <c r="H54" s="45">
        <v>7.2389999999999996E-2</v>
      </c>
      <c r="I54" s="45">
        <v>5.3645999999999999E-2</v>
      </c>
      <c r="J54" s="45">
        <v>0</v>
      </c>
      <c r="K54" s="45">
        <v>0</v>
      </c>
      <c r="L54" s="45">
        <v>0</v>
      </c>
      <c r="M54" s="51">
        <v>0</v>
      </c>
      <c r="N54" s="395">
        <f t="shared" ref="N54:N63" si="9">SUM(B54:M54)</f>
        <v>0.12603599999999998</v>
      </c>
    </row>
    <row r="55" spans="1:14" s="296" customFormat="1" ht="21" customHeight="1">
      <c r="A55" s="254" t="s">
        <v>44</v>
      </c>
      <c r="B55" s="256">
        <v>0</v>
      </c>
      <c r="C55" s="147">
        <v>0</v>
      </c>
      <c r="D55" s="147">
        <v>0</v>
      </c>
      <c r="E55" s="147">
        <v>0</v>
      </c>
      <c r="F55" s="147">
        <v>0</v>
      </c>
      <c r="G55" s="147">
        <v>0</v>
      </c>
      <c r="H55" s="147">
        <v>0</v>
      </c>
      <c r="I55" s="147">
        <v>0</v>
      </c>
      <c r="J55" s="147">
        <v>0</v>
      </c>
      <c r="K55" s="147">
        <v>0</v>
      </c>
      <c r="L55" s="147">
        <v>0</v>
      </c>
      <c r="M55" s="257">
        <v>0</v>
      </c>
      <c r="N55" s="395">
        <f t="shared" si="9"/>
        <v>0</v>
      </c>
    </row>
    <row r="56" spans="1:14" s="296" customFormat="1" ht="21" customHeight="1">
      <c r="A56" s="254" t="s">
        <v>260</v>
      </c>
      <c r="B56" s="252">
        <v>0.68506800000000001</v>
      </c>
      <c r="C56" s="113">
        <v>0.58548</v>
      </c>
      <c r="D56" s="113">
        <v>0.76558800000000005</v>
      </c>
      <c r="E56" s="1">
        <v>0.72946800000000001</v>
      </c>
      <c r="F56" s="1">
        <v>0.74136000000000002</v>
      </c>
      <c r="G56" s="1">
        <v>0.55664400000000003</v>
      </c>
      <c r="H56" s="45">
        <v>0.11992800000000001</v>
      </c>
      <c r="I56" s="45">
        <v>0</v>
      </c>
      <c r="J56" s="45">
        <v>0</v>
      </c>
      <c r="K56" s="45">
        <v>0</v>
      </c>
      <c r="L56" s="45">
        <v>0</v>
      </c>
      <c r="M56" s="51">
        <v>0</v>
      </c>
      <c r="N56" s="395">
        <f t="shared" si="9"/>
        <v>4.1835360000000001</v>
      </c>
    </row>
    <row r="57" spans="1:14" s="296" customFormat="1" ht="21" customHeight="1">
      <c r="A57" s="251" t="s">
        <v>261</v>
      </c>
      <c r="B57" s="252">
        <v>0</v>
      </c>
      <c r="C57" s="113">
        <v>0</v>
      </c>
      <c r="D57" s="1">
        <v>0.21832799999999999</v>
      </c>
      <c r="E57" s="1">
        <v>1.108884</v>
      </c>
      <c r="F57" s="1">
        <v>1.082292</v>
      </c>
      <c r="G57" s="1">
        <v>0.71052000000000004</v>
      </c>
      <c r="H57" s="45">
        <v>0.71287199999999995</v>
      </c>
      <c r="I57" s="45">
        <v>0.71096400000000004</v>
      </c>
      <c r="J57" s="57">
        <v>0.57441600000000004</v>
      </c>
      <c r="K57" s="45">
        <v>0.84471600000000002</v>
      </c>
      <c r="L57" s="45">
        <v>1.1483639999999999</v>
      </c>
      <c r="M57" s="51">
        <v>1.200372</v>
      </c>
      <c r="N57" s="395">
        <f t="shared" si="9"/>
        <v>8.3117280000000004</v>
      </c>
    </row>
    <row r="58" spans="1:14" s="296" customFormat="1" ht="21" customHeight="1">
      <c r="A58" s="251" t="s">
        <v>262</v>
      </c>
      <c r="B58" s="252">
        <v>0.33443729999999999</v>
      </c>
      <c r="C58" s="113">
        <v>0.29736090000000004</v>
      </c>
      <c r="D58" s="113">
        <v>0.51475590000000004</v>
      </c>
      <c r="E58" s="1">
        <v>0.46037609999999995</v>
      </c>
      <c r="F58" s="1">
        <v>0.4776552</v>
      </c>
      <c r="G58" s="1">
        <v>0.43678079999999997</v>
      </c>
      <c r="H58" s="45">
        <v>0.41327999999999998</v>
      </c>
      <c r="I58" s="45">
        <v>0.32363640000000005</v>
      </c>
      <c r="J58" s="57">
        <v>0.28970459999999998</v>
      </c>
      <c r="K58" s="45">
        <v>0.38813940000000002</v>
      </c>
      <c r="L58" s="45">
        <v>0.3902967</v>
      </c>
      <c r="M58" s="51">
        <v>0.49865490000000001</v>
      </c>
      <c r="N58" s="395">
        <f t="shared" si="9"/>
        <v>4.8250782000000001</v>
      </c>
    </row>
    <row r="59" spans="1:14" s="296" customFormat="1" ht="21" customHeight="1">
      <c r="A59" s="251" t="s">
        <v>263</v>
      </c>
      <c r="B59" s="252">
        <v>0.12714120000000001</v>
      </c>
      <c r="C59" s="113">
        <v>0.1140198</v>
      </c>
      <c r="D59" s="113">
        <v>0.14380499999999999</v>
      </c>
      <c r="E59" s="1">
        <v>0.14741579999999999</v>
      </c>
      <c r="F59" s="1">
        <v>0.10660560000000001</v>
      </c>
      <c r="G59" s="1">
        <v>7.9611000000000001E-2</v>
      </c>
      <c r="H59" s="45">
        <v>9.1044E-2</v>
      </c>
      <c r="I59" s="45">
        <v>9.8607E-2</v>
      </c>
      <c r="J59" s="57">
        <v>0.1153734</v>
      </c>
      <c r="K59" s="45">
        <v>0.13276079999999998</v>
      </c>
      <c r="L59" s="45">
        <v>0.13116360000000002</v>
      </c>
      <c r="M59" s="51">
        <v>0.14680260000000001</v>
      </c>
      <c r="N59" s="395">
        <f t="shared" si="9"/>
        <v>1.4343498000000001</v>
      </c>
    </row>
    <row r="60" spans="1:14" s="296" customFormat="1" ht="21" customHeight="1">
      <c r="A60" s="254" t="s">
        <v>264</v>
      </c>
      <c r="B60" s="252">
        <v>0.23388379999999998</v>
      </c>
      <c r="C60" s="113">
        <v>0.1983722</v>
      </c>
      <c r="D60" s="113">
        <v>0.34442129999999999</v>
      </c>
      <c r="E60" s="1">
        <v>0.32988079999999997</v>
      </c>
      <c r="F60" s="1">
        <v>0.32726430000000001</v>
      </c>
      <c r="G60" s="1">
        <v>0.18550370000000002</v>
      </c>
      <c r="H60" s="45">
        <v>0.21908849999999999</v>
      </c>
      <c r="I60" s="45">
        <v>5.1837599999999998E-2</v>
      </c>
      <c r="J60" s="57">
        <v>0.14095270000000001</v>
      </c>
      <c r="K60" s="45">
        <v>0.19732529999999998</v>
      </c>
      <c r="L60" s="45">
        <v>0.19879829999999998</v>
      </c>
      <c r="M60" s="51">
        <v>0.32688</v>
      </c>
      <c r="N60" s="395">
        <f t="shared" si="9"/>
        <v>2.7542085000000003</v>
      </c>
    </row>
    <row r="61" spans="1:14" s="296" customFormat="1" ht="21" customHeight="1">
      <c r="A61" s="251" t="s">
        <v>45</v>
      </c>
      <c r="B61" s="252">
        <v>0.46346999999999999</v>
      </c>
      <c r="C61" s="113">
        <v>0.4041864</v>
      </c>
      <c r="D61" s="113">
        <v>0.66607319999999992</v>
      </c>
      <c r="E61" s="1">
        <v>0.63394859999999997</v>
      </c>
      <c r="F61" s="1">
        <v>0.6741222</v>
      </c>
      <c r="G61" s="1">
        <v>0.59432580000000002</v>
      </c>
      <c r="H61" s="45">
        <v>0.43598579999999998</v>
      </c>
      <c r="I61" s="45">
        <v>0.19206420000000002</v>
      </c>
      <c r="J61" s="57">
        <v>0.29960759999999997</v>
      </c>
      <c r="K61" s="45">
        <v>0.52078259999999998</v>
      </c>
      <c r="L61" s="45">
        <v>0.5439138</v>
      </c>
      <c r="M61" s="51">
        <v>0.6536592</v>
      </c>
      <c r="N61" s="395">
        <f t="shared" si="9"/>
        <v>6.0821394000000009</v>
      </c>
    </row>
    <row r="62" spans="1:14" s="296" customFormat="1" ht="21" customHeight="1">
      <c r="A62" s="251" t="s">
        <v>265</v>
      </c>
      <c r="B62" s="252">
        <v>0.20217599999999999</v>
      </c>
      <c r="C62" s="113">
        <v>0.226104</v>
      </c>
      <c r="D62" s="113">
        <v>0.34809600000000002</v>
      </c>
      <c r="E62" s="1">
        <v>0.41460000000000002</v>
      </c>
      <c r="F62" s="1">
        <v>0.37915199999999999</v>
      </c>
      <c r="G62" s="1">
        <v>0.133824</v>
      </c>
      <c r="H62" s="45">
        <v>0</v>
      </c>
      <c r="I62" s="45">
        <v>0</v>
      </c>
      <c r="J62" s="57">
        <v>1.7544000000000001E-2</v>
      </c>
      <c r="K62" s="45">
        <v>0.55603199999999997</v>
      </c>
      <c r="L62" s="45">
        <v>0.47450399999999998</v>
      </c>
      <c r="M62" s="51">
        <v>0.30110399999999998</v>
      </c>
      <c r="N62" s="395">
        <f t="shared" si="9"/>
        <v>3.0531359999999999</v>
      </c>
    </row>
    <row r="63" spans="1:14" s="296" customFormat="1" ht="21" customHeight="1">
      <c r="A63" s="251" t="s">
        <v>266</v>
      </c>
      <c r="B63" s="252">
        <v>5.0108E-2</v>
      </c>
      <c r="C63" s="113">
        <v>0.13217599999999999</v>
      </c>
      <c r="D63" s="149">
        <v>0.374776</v>
      </c>
      <c r="E63" s="1">
        <v>0.20486199999999999</v>
      </c>
      <c r="F63" s="1">
        <v>0</v>
      </c>
      <c r="G63" s="1">
        <v>0</v>
      </c>
      <c r="H63" s="45">
        <v>0</v>
      </c>
      <c r="I63" s="45">
        <v>0</v>
      </c>
      <c r="J63" s="45">
        <v>0</v>
      </c>
      <c r="K63" s="45">
        <v>0</v>
      </c>
      <c r="L63" s="45">
        <v>0</v>
      </c>
      <c r="M63" s="51">
        <v>0</v>
      </c>
      <c r="N63" s="395">
        <f t="shared" si="9"/>
        <v>0.76192199999999999</v>
      </c>
    </row>
    <row r="64" spans="1:14" s="296" customFormat="1" ht="21" customHeight="1">
      <c r="A64" s="254" t="s">
        <v>267</v>
      </c>
      <c r="B64" s="252">
        <v>0.27812370000000003</v>
      </c>
      <c r="C64" s="113">
        <v>0.25651039999999997</v>
      </c>
      <c r="D64" s="113">
        <v>0.28946100000000002</v>
      </c>
      <c r="E64" s="1">
        <v>0.2949696</v>
      </c>
      <c r="F64" s="1">
        <v>0.2405244</v>
      </c>
      <c r="G64" s="1">
        <v>0.27045840000000004</v>
      </c>
      <c r="H64" s="45">
        <v>0.19588559999999999</v>
      </c>
      <c r="I64" s="45">
        <v>0.25203960000000003</v>
      </c>
      <c r="J64" s="57">
        <v>0.28861199999999998</v>
      </c>
      <c r="K64" s="45">
        <v>0.28293600000000002</v>
      </c>
      <c r="L64" s="45">
        <v>0.26960400000000001</v>
      </c>
      <c r="M64" s="51">
        <v>0.292404</v>
      </c>
      <c r="N64" s="395">
        <f t="shared" si="2"/>
        <v>3.2115287000000001</v>
      </c>
    </row>
    <row r="65" spans="1:14" s="296" customFormat="1" ht="21" customHeight="1">
      <c r="A65" s="254" t="s">
        <v>268</v>
      </c>
      <c r="B65" s="252">
        <v>0.22208</v>
      </c>
      <c r="C65" s="113">
        <v>0.185168</v>
      </c>
      <c r="D65" s="113">
        <v>0.26380799999999999</v>
      </c>
      <c r="E65" s="1">
        <v>0.31441599999999997</v>
      </c>
      <c r="F65" s="1">
        <v>0.31731199999999998</v>
      </c>
      <c r="G65" s="1">
        <v>0.238816</v>
      </c>
      <c r="H65" s="45">
        <v>0.11860800000000001</v>
      </c>
      <c r="I65" s="45">
        <v>1.6624E-2</v>
      </c>
      <c r="J65" s="57">
        <v>9.8816000000000001E-2</v>
      </c>
      <c r="K65" s="45">
        <v>0.17185600000000001</v>
      </c>
      <c r="L65" s="45">
        <v>0.202128</v>
      </c>
      <c r="M65" s="51">
        <v>0.25769599999999998</v>
      </c>
      <c r="N65" s="395">
        <f>SUM(B65:M65)</f>
        <v>2.4073280000000001</v>
      </c>
    </row>
    <row r="66" spans="1:14" s="296" customFormat="1" ht="21" customHeight="1">
      <c r="A66" s="254" t="s">
        <v>269</v>
      </c>
      <c r="B66" s="252">
        <v>0.16558200000000001</v>
      </c>
      <c r="C66" s="113">
        <v>0.27276840000000002</v>
      </c>
      <c r="D66" s="113">
        <v>0.44770320000000002</v>
      </c>
      <c r="E66" s="1">
        <v>0.4685454</v>
      </c>
      <c r="F66" s="1">
        <v>0.48345120000000003</v>
      </c>
      <c r="G66" s="1">
        <v>0.4113522</v>
      </c>
      <c r="H66" s="45">
        <v>0</v>
      </c>
      <c r="I66" s="45">
        <v>0</v>
      </c>
      <c r="J66" s="57">
        <v>5.9029199999999997E-2</v>
      </c>
      <c r="K66" s="45">
        <v>0.31094279999999996</v>
      </c>
      <c r="L66" s="45">
        <v>0.47781000000000001</v>
      </c>
      <c r="M66" s="51">
        <v>0.34352279999999996</v>
      </c>
      <c r="N66" s="395">
        <f>SUM(B66:M66)</f>
        <v>3.4407071999999999</v>
      </c>
    </row>
    <row r="67" spans="1:14" s="296" customFormat="1" ht="21" customHeight="1">
      <c r="A67" s="254" t="s">
        <v>270</v>
      </c>
      <c r="B67" s="252">
        <v>0.17375399999999999</v>
      </c>
      <c r="C67" s="113">
        <v>0.101106</v>
      </c>
      <c r="D67" s="113">
        <v>0.62870400000000004</v>
      </c>
      <c r="E67" s="1">
        <v>0.74492999999999998</v>
      </c>
      <c r="F67" s="1">
        <v>0.74673</v>
      </c>
      <c r="G67" s="1">
        <v>0.821376</v>
      </c>
      <c r="H67" s="45">
        <v>0.53712000000000004</v>
      </c>
      <c r="I67" s="1">
        <v>1.9296000000000001E-2</v>
      </c>
      <c r="J67" s="57">
        <v>9.6839999999999996E-2</v>
      </c>
      <c r="K67" s="45">
        <v>0.64627199999999996</v>
      </c>
      <c r="L67" s="45">
        <v>0.27043200000000001</v>
      </c>
      <c r="M67" s="51">
        <v>0.23317199999999999</v>
      </c>
      <c r="N67" s="395">
        <f>SUM(B67:M67)</f>
        <v>5.0197319999999994</v>
      </c>
    </row>
    <row r="68" spans="1:14" s="296" customFormat="1" ht="21" customHeight="1">
      <c r="A68" s="254" t="s">
        <v>271</v>
      </c>
      <c r="B68" s="252">
        <v>6.9228800000000007E-2</v>
      </c>
      <c r="C68" s="113">
        <v>6.0033599999999999E-2</v>
      </c>
      <c r="D68" s="113">
        <v>0.1227216</v>
      </c>
      <c r="E68" s="1">
        <v>0.11959599999999999</v>
      </c>
      <c r="F68" s="1">
        <v>0.1297912</v>
      </c>
      <c r="G68" s="1">
        <v>0.1287584</v>
      </c>
      <c r="H68" s="45">
        <v>0.10941039999999999</v>
      </c>
      <c r="I68" s="45">
        <v>8.7025600000000009E-2</v>
      </c>
      <c r="J68" s="57">
        <v>5.6436E-2</v>
      </c>
      <c r="K68" s="45">
        <v>6.7419199999999999E-2</v>
      </c>
      <c r="L68" s="45">
        <v>5.2375999999999999E-2</v>
      </c>
      <c r="M68" s="51">
        <v>7.3121000000000005E-2</v>
      </c>
      <c r="N68" s="395">
        <f>SUM(B68:M68)</f>
        <v>1.0759178</v>
      </c>
    </row>
    <row r="69" spans="1:14" s="296" customFormat="1" ht="21" customHeight="1">
      <c r="A69" s="254" t="s">
        <v>272</v>
      </c>
      <c r="B69" s="252">
        <v>1.152711</v>
      </c>
      <c r="C69" s="113">
        <v>0.75061350000000004</v>
      </c>
      <c r="D69" s="113">
        <v>0.6243993000000001</v>
      </c>
      <c r="E69" s="1">
        <v>0.43938720000000003</v>
      </c>
      <c r="F69" s="1">
        <v>0.85114259999999997</v>
      </c>
      <c r="G69" s="1">
        <v>1.7369478</v>
      </c>
      <c r="H69" s="45">
        <v>2.0790000000000002</v>
      </c>
      <c r="I69" s="45">
        <v>2.1082383</v>
      </c>
      <c r="J69" s="57">
        <v>1.8647874</v>
      </c>
      <c r="K69" s="45">
        <v>1.7877510000000001</v>
      </c>
      <c r="L69" s="45">
        <v>1.6339238999999999</v>
      </c>
      <c r="M69" s="51">
        <v>1.4427693000000001</v>
      </c>
      <c r="N69" s="395">
        <f t="shared" si="2"/>
        <v>16.471671299999997</v>
      </c>
    </row>
    <row r="70" spans="1:14" s="296" customFormat="1" ht="21" customHeight="1">
      <c r="A70" s="251" t="s">
        <v>273</v>
      </c>
      <c r="B70" s="12">
        <v>0.55300800000000006</v>
      </c>
      <c r="C70" s="1">
        <v>0.46857599999999999</v>
      </c>
      <c r="D70" s="1">
        <v>0.87861599999999995</v>
      </c>
      <c r="E70" s="1">
        <v>0.70641600000000004</v>
      </c>
      <c r="F70" s="1">
        <v>0.72559200000000001</v>
      </c>
      <c r="G70" s="1">
        <v>0.86162399999999995</v>
      </c>
      <c r="H70" s="45">
        <v>0.79672799999999999</v>
      </c>
      <c r="I70" s="45">
        <v>0.40111200000000002</v>
      </c>
      <c r="J70" s="57">
        <v>0.21360000000000001</v>
      </c>
      <c r="K70" s="45">
        <v>0.48124800000000001</v>
      </c>
      <c r="L70" s="45">
        <v>0.38191199999999997</v>
      </c>
      <c r="M70" s="51">
        <v>0.24321599999999999</v>
      </c>
      <c r="N70" s="395">
        <f>SUM(B70:M70)</f>
        <v>6.7116479999999994</v>
      </c>
    </row>
    <row r="71" spans="1:14" s="296" customFormat="1" ht="21" customHeight="1">
      <c r="A71" s="254" t="s">
        <v>274</v>
      </c>
      <c r="B71" s="252">
        <v>0.16837199999999999</v>
      </c>
      <c r="C71" s="113">
        <v>0.1461384</v>
      </c>
      <c r="D71" s="113">
        <v>0.18879840000000001</v>
      </c>
      <c r="E71" s="1">
        <v>0.22381920000000002</v>
      </c>
      <c r="F71" s="1">
        <v>0.19955520000000002</v>
      </c>
      <c r="G71" s="1">
        <v>0.2339532</v>
      </c>
      <c r="H71" s="45">
        <v>0.2079144</v>
      </c>
      <c r="I71" s="45">
        <v>0.15702479999999999</v>
      </c>
      <c r="J71" s="57">
        <v>0.1403208</v>
      </c>
      <c r="K71" s="45">
        <v>0.17497079999999998</v>
      </c>
      <c r="L71" s="45">
        <v>0.17731079999999999</v>
      </c>
      <c r="M71" s="51">
        <v>0.18416879999999999</v>
      </c>
      <c r="N71" s="395">
        <f t="shared" si="2"/>
        <v>2.2023467999999999</v>
      </c>
    </row>
    <row r="72" spans="1:14" s="296" customFormat="1" ht="21" customHeight="1">
      <c r="A72" s="254" t="s">
        <v>275</v>
      </c>
      <c r="B72" s="252">
        <v>1.0896479999999999</v>
      </c>
      <c r="C72" s="113">
        <v>0.81647999999999998</v>
      </c>
      <c r="D72" s="113">
        <v>0.50299199999999999</v>
      </c>
      <c r="E72" s="1">
        <v>3.0809519999999999</v>
      </c>
      <c r="F72" s="1">
        <v>3.8440080000000001</v>
      </c>
      <c r="G72" s="1">
        <v>3.8288880000000001</v>
      </c>
      <c r="H72" s="45">
        <v>3.49776</v>
      </c>
      <c r="I72" s="45">
        <v>2.2070159999999999</v>
      </c>
      <c r="J72" s="57">
        <v>1.513512</v>
      </c>
      <c r="K72" s="45">
        <v>2.2312080000000001</v>
      </c>
      <c r="L72" s="45">
        <v>1.6682399999999999</v>
      </c>
      <c r="M72" s="51">
        <v>1.4217839999999999</v>
      </c>
      <c r="N72" s="395">
        <f t="shared" si="2"/>
        <v>25.702487999999995</v>
      </c>
    </row>
    <row r="73" spans="1:14" s="296" customFormat="1" ht="21" customHeight="1">
      <c r="A73" s="254" t="s">
        <v>276</v>
      </c>
      <c r="B73" s="252">
        <v>0.147036</v>
      </c>
      <c r="C73" s="113">
        <v>0.13545599999999999</v>
      </c>
      <c r="D73" s="113">
        <v>0.147948</v>
      </c>
      <c r="E73" s="1">
        <v>0.143508</v>
      </c>
      <c r="F73" s="1">
        <v>0.14208000000000001</v>
      </c>
      <c r="G73" s="1">
        <v>0.13452</v>
      </c>
      <c r="H73" s="45">
        <v>0.13266</v>
      </c>
      <c r="I73" s="45">
        <v>2.2766400000000003E-2</v>
      </c>
      <c r="J73" s="57">
        <v>4.33896E-2</v>
      </c>
      <c r="K73" s="45">
        <v>0.125664</v>
      </c>
      <c r="L73" s="45">
        <v>0.13109999999999999</v>
      </c>
      <c r="M73" s="51">
        <v>0.14139599999999999</v>
      </c>
      <c r="N73" s="395">
        <f t="shared" si="2"/>
        <v>1.447524</v>
      </c>
    </row>
    <row r="74" spans="1:14" s="296" customFormat="1" ht="21" customHeight="1">
      <c r="A74" s="254" t="s">
        <v>277</v>
      </c>
      <c r="B74" s="252">
        <v>1.6514819999999999</v>
      </c>
      <c r="C74" s="113">
        <v>2.52E-4</v>
      </c>
      <c r="D74" s="113">
        <v>1.38537</v>
      </c>
      <c r="E74" s="1">
        <v>7.3939320000000004</v>
      </c>
      <c r="F74" s="1">
        <v>7.9105319999999999</v>
      </c>
      <c r="G74" s="1">
        <v>7.7924699999999998</v>
      </c>
      <c r="H74" s="45">
        <v>5.18994</v>
      </c>
      <c r="I74" s="45">
        <v>1.195614</v>
      </c>
      <c r="J74" s="57">
        <v>0.721854</v>
      </c>
      <c r="K74" s="45">
        <v>2.8835099999999998</v>
      </c>
      <c r="L74" s="45">
        <v>4.2953400000000004</v>
      </c>
      <c r="M74" s="51">
        <v>4.7862359999999997</v>
      </c>
      <c r="N74" s="395">
        <f t="shared" si="2"/>
        <v>45.20653200000001</v>
      </c>
    </row>
    <row r="75" spans="1:14" s="296" customFormat="1" ht="21" customHeight="1">
      <c r="A75" s="254" t="s">
        <v>278</v>
      </c>
      <c r="B75" s="145">
        <v>0</v>
      </c>
      <c r="C75" s="113">
        <v>0</v>
      </c>
      <c r="D75" s="113">
        <v>0</v>
      </c>
      <c r="E75" s="1">
        <v>0</v>
      </c>
      <c r="F75" s="1">
        <v>0</v>
      </c>
      <c r="G75" s="1">
        <v>0</v>
      </c>
      <c r="H75" s="45">
        <v>0</v>
      </c>
      <c r="I75" s="45">
        <v>0</v>
      </c>
      <c r="J75" s="45">
        <v>0</v>
      </c>
      <c r="K75" s="45">
        <v>0</v>
      </c>
      <c r="L75" s="45">
        <v>0</v>
      </c>
      <c r="M75" s="51">
        <v>0</v>
      </c>
      <c r="N75" s="395">
        <f t="shared" si="2"/>
        <v>0</v>
      </c>
    </row>
    <row r="76" spans="1:14" s="296" customFormat="1" ht="21" customHeight="1">
      <c r="A76" s="254" t="s">
        <v>279</v>
      </c>
      <c r="B76" s="252">
        <v>1.676493</v>
      </c>
      <c r="C76" s="113">
        <v>1.6392599999999999</v>
      </c>
      <c r="D76" s="113">
        <v>2.5054470000000002</v>
      </c>
      <c r="E76" s="1">
        <v>2.1418110000000001</v>
      </c>
      <c r="F76" s="1">
        <v>1.654506</v>
      </c>
      <c r="G76" s="1">
        <v>1.587663</v>
      </c>
      <c r="H76" s="45">
        <v>0.55628999999999995</v>
      </c>
      <c r="I76" s="45">
        <v>0</v>
      </c>
      <c r="J76" s="57">
        <v>0.12789</v>
      </c>
      <c r="K76" s="45">
        <v>2.4170579999999999</v>
      </c>
      <c r="L76" s="45">
        <v>2.7118980000000001</v>
      </c>
      <c r="M76" s="51">
        <v>2.3846129999999999</v>
      </c>
      <c r="N76" s="395">
        <f t="shared" si="2"/>
        <v>19.402929</v>
      </c>
    </row>
    <row r="77" spans="1:14" s="296" customFormat="1" ht="21" customHeight="1">
      <c r="A77" s="254" t="s">
        <v>280</v>
      </c>
      <c r="B77" s="252">
        <v>1.0241279999999999</v>
      </c>
      <c r="C77" s="113">
        <v>0.81792900000000002</v>
      </c>
      <c r="D77" s="113">
        <v>1.5041880000000001</v>
      </c>
      <c r="E77" s="1">
        <v>2.334276</v>
      </c>
      <c r="F77" s="1">
        <v>2.9606849999999998</v>
      </c>
      <c r="G77" s="1">
        <v>2.7353969999999999</v>
      </c>
      <c r="H77" s="45">
        <v>1.9236420000000001</v>
      </c>
      <c r="I77" s="45">
        <v>1.308006</v>
      </c>
      <c r="J77" s="57">
        <v>1.0376099999999999</v>
      </c>
      <c r="K77" s="45">
        <v>1.7229239999999999</v>
      </c>
      <c r="L77" s="45">
        <v>1.0929869999999999</v>
      </c>
      <c r="M77" s="51">
        <v>0.92339099999999996</v>
      </c>
      <c r="N77" s="395">
        <f>SUM(B77:M77)</f>
        <v>19.385162999999999</v>
      </c>
    </row>
    <row r="78" spans="1:14" s="296" customFormat="1" ht="21" customHeight="1">
      <c r="A78" s="251" t="s">
        <v>281</v>
      </c>
      <c r="B78" s="252">
        <v>0.99842399999999998</v>
      </c>
      <c r="C78" s="127">
        <v>0.65487600000000001</v>
      </c>
      <c r="D78" s="127">
        <v>2.4332760000000002</v>
      </c>
      <c r="E78" s="127">
        <v>5.7400200000000003</v>
      </c>
      <c r="F78" s="1">
        <v>7.3634040000000001</v>
      </c>
      <c r="G78" s="1">
        <v>6.5272680000000003</v>
      </c>
      <c r="H78" s="45">
        <v>2.4844680000000001</v>
      </c>
      <c r="I78" s="45">
        <v>0.77076</v>
      </c>
      <c r="J78" s="57">
        <v>0.89179200000000003</v>
      </c>
      <c r="K78" s="45">
        <v>4.7152799999999999</v>
      </c>
      <c r="L78" s="45">
        <v>3.581496</v>
      </c>
      <c r="M78" s="51">
        <v>2.8935</v>
      </c>
      <c r="N78" s="395">
        <f t="shared" si="2"/>
        <v>39.054563999999999</v>
      </c>
    </row>
    <row r="79" spans="1:14" s="296" customFormat="1" ht="21" customHeight="1">
      <c r="A79" s="251" t="s">
        <v>282</v>
      </c>
      <c r="B79" s="252">
        <v>3.1850999999999998</v>
      </c>
      <c r="C79" s="113">
        <v>2.6852999999999998</v>
      </c>
      <c r="D79" s="113">
        <v>2.9525999999999999</v>
      </c>
      <c r="E79" s="1">
        <v>3.27</v>
      </c>
      <c r="F79" s="1">
        <v>5.2610999999999999</v>
      </c>
      <c r="G79" s="1">
        <v>5.7363</v>
      </c>
      <c r="H79" s="45">
        <v>5.5422000000000002</v>
      </c>
      <c r="I79" s="45">
        <v>4.6989000000000001</v>
      </c>
      <c r="J79" s="57">
        <v>3.7214999999999998</v>
      </c>
      <c r="K79" s="45">
        <v>3.5775000000000001</v>
      </c>
      <c r="L79" s="45">
        <v>3.1911</v>
      </c>
      <c r="M79" s="51">
        <v>3.0333000000000001</v>
      </c>
      <c r="N79" s="395">
        <f t="shared" si="2"/>
        <v>46.854899999999994</v>
      </c>
    </row>
    <row r="80" spans="1:14" s="296" customFormat="1" ht="21" customHeight="1">
      <c r="A80" s="251" t="s">
        <v>283</v>
      </c>
      <c r="B80" s="252">
        <v>2.0897730000000001</v>
      </c>
      <c r="C80" s="113">
        <v>1.561455</v>
      </c>
      <c r="D80" s="113">
        <v>4.2315209999999999</v>
      </c>
      <c r="E80" s="1">
        <v>5.9837400000000001</v>
      </c>
      <c r="F80" s="1">
        <v>6.5559060000000002</v>
      </c>
      <c r="G80" s="1">
        <v>3.4030079999999998</v>
      </c>
      <c r="H80" s="45">
        <v>2.2131270000000001</v>
      </c>
      <c r="I80" s="45">
        <v>1.5813000000000001E-2</v>
      </c>
      <c r="J80" s="57">
        <v>0.59100299999999995</v>
      </c>
      <c r="K80" s="45">
        <v>4.3440390000000004</v>
      </c>
      <c r="L80" s="45">
        <v>2.7497609999999999</v>
      </c>
      <c r="M80" s="51">
        <v>2.797704</v>
      </c>
      <c r="N80" s="395">
        <f t="shared" si="2"/>
        <v>36.536850000000008</v>
      </c>
    </row>
    <row r="81" spans="1:14" s="296" customFormat="1" ht="21" customHeight="1">
      <c r="A81" s="254" t="s">
        <v>284</v>
      </c>
      <c r="B81" s="145">
        <v>1.1E-4</v>
      </c>
      <c r="C81" s="113">
        <v>0.59900399999999998</v>
      </c>
      <c r="D81" s="113">
        <v>1.04958</v>
      </c>
      <c r="E81" s="1">
        <v>0.87597000000000003</v>
      </c>
      <c r="F81" s="1">
        <v>0.900864</v>
      </c>
      <c r="G81" s="1">
        <v>0.73191600000000001</v>
      </c>
      <c r="H81" s="45">
        <v>0.70518599999999998</v>
      </c>
      <c r="I81" s="45">
        <v>0</v>
      </c>
      <c r="J81" s="57">
        <v>0.36043199999999997</v>
      </c>
      <c r="K81" s="45">
        <v>0.83753999999999995</v>
      </c>
      <c r="L81" s="45">
        <v>0.74964600000000003</v>
      </c>
      <c r="M81" s="51">
        <v>0.83761200000000002</v>
      </c>
      <c r="N81" s="395">
        <f t="shared" si="2"/>
        <v>7.6478600000000005</v>
      </c>
    </row>
    <row r="82" spans="1:14" s="296" customFormat="1" ht="21" customHeight="1">
      <c r="A82" s="254" t="s">
        <v>285</v>
      </c>
      <c r="B82" s="252">
        <v>0.87197040000000003</v>
      </c>
      <c r="C82" s="113">
        <v>0.64932840000000003</v>
      </c>
      <c r="D82" s="113">
        <v>0.62891640000000004</v>
      </c>
      <c r="E82" s="1">
        <v>0.61954200000000004</v>
      </c>
      <c r="F82" s="1">
        <v>1.3419000000000001</v>
      </c>
      <c r="G82" s="1">
        <v>3.9166847999999996</v>
      </c>
      <c r="H82" s="45">
        <v>4.3215227999999994</v>
      </c>
      <c r="I82" s="45">
        <v>4.7150964000000002</v>
      </c>
      <c r="J82" s="57">
        <v>3.2433912</v>
      </c>
      <c r="K82" s="45">
        <v>1.791342</v>
      </c>
      <c r="L82" s="45">
        <v>1.2667536000000001</v>
      </c>
      <c r="M82" s="51">
        <v>1.0060848</v>
      </c>
      <c r="N82" s="395">
        <f t="shared" si="2"/>
        <v>24.372532800000002</v>
      </c>
    </row>
    <row r="83" spans="1:14" s="296" customFormat="1" ht="21" customHeight="1">
      <c r="A83" s="254" t="s">
        <v>286</v>
      </c>
      <c r="B83" s="252">
        <v>0.44932859999999997</v>
      </c>
      <c r="C83" s="113">
        <v>0.34428999999999998</v>
      </c>
      <c r="D83" s="113">
        <v>0.75511300000000003</v>
      </c>
      <c r="E83" s="1">
        <v>1.2676079</v>
      </c>
      <c r="F83" s="1">
        <v>1.4170513999999999</v>
      </c>
      <c r="G83" s="1">
        <v>1.3122673</v>
      </c>
      <c r="H83" s="45">
        <v>0.63572040000000007</v>
      </c>
      <c r="I83" s="45">
        <v>0</v>
      </c>
      <c r="J83" s="57">
        <v>0.1415081</v>
      </c>
      <c r="K83" s="45">
        <v>1.0520898999999999</v>
      </c>
      <c r="L83" s="45">
        <v>0.56064709999999995</v>
      </c>
      <c r="M83" s="51">
        <v>0.55741390000000002</v>
      </c>
      <c r="N83" s="395">
        <f t="shared" si="2"/>
        <v>8.4930375999999992</v>
      </c>
    </row>
    <row r="84" spans="1:14" s="296" customFormat="1" ht="21" customHeight="1">
      <c r="A84" s="254" t="s">
        <v>287</v>
      </c>
      <c r="B84" s="252">
        <v>0</v>
      </c>
      <c r="C84" s="113">
        <v>0</v>
      </c>
      <c r="D84" s="113">
        <v>1.6067834999999999</v>
      </c>
      <c r="E84" s="1">
        <v>1.7315204</v>
      </c>
      <c r="F84" s="1">
        <v>1.7266473999999998</v>
      </c>
      <c r="G84" s="1">
        <v>1.3056026000000001</v>
      </c>
      <c r="H84" s="45">
        <v>0.57799669999999992</v>
      </c>
      <c r="I84" s="45">
        <v>1.48617E-2</v>
      </c>
      <c r="J84" s="57">
        <v>0.27066380000000001</v>
      </c>
      <c r="K84" s="45">
        <v>1.6206308999999999</v>
      </c>
      <c r="L84" s="45">
        <v>1.2298168</v>
      </c>
      <c r="M84" s="51">
        <v>2.0314003999999999</v>
      </c>
      <c r="N84" s="395">
        <f t="shared" si="2"/>
        <v>12.115924199999998</v>
      </c>
    </row>
    <row r="85" spans="1:14" s="296" customFormat="1" ht="21" customHeight="1">
      <c r="A85" s="254" t="s">
        <v>288</v>
      </c>
      <c r="B85" s="145">
        <v>0.34503840000000002</v>
      </c>
      <c r="C85" s="113">
        <v>0.39822299999999999</v>
      </c>
      <c r="D85" s="113">
        <v>0.51196320000000006</v>
      </c>
      <c r="E85" s="1">
        <v>0.75702059999999993</v>
      </c>
      <c r="F85" s="1">
        <v>3.1260599999999999E-2</v>
      </c>
      <c r="G85" s="1">
        <v>0</v>
      </c>
      <c r="H85" s="45">
        <v>0</v>
      </c>
      <c r="I85" s="45">
        <v>0</v>
      </c>
      <c r="J85" s="45">
        <v>0</v>
      </c>
      <c r="K85" s="45">
        <v>0.80340119999999993</v>
      </c>
      <c r="L85" s="45">
        <v>0.81708480000000006</v>
      </c>
      <c r="M85" s="51">
        <v>1.0112634</v>
      </c>
      <c r="N85" s="395">
        <f t="shared" si="2"/>
        <v>4.6752551999999996</v>
      </c>
    </row>
    <row r="86" spans="1:14" s="296" customFormat="1" ht="21" customHeight="1">
      <c r="A86" s="254" t="s">
        <v>289</v>
      </c>
      <c r="B86" s="145">
        <v>2.3098445999999999</v>
      </c>
      <c r="C86" s="113">
        <v>2.9180843999999997</v>
      </c>
      <c r="D86" s="113">
        <v>2.6920782000000001</v>
      </c>
      <c r="E86" s="1">
        <v>1.7818163999999999</v>
      </c>
      <c r="F86" s="1">
        <v>1.6737461999999999</v>
      </c>
      <c r="G86" s="1">
        <v>1.6810038</v>
      </c>
      <c r="H86" s="45">
        <v>1.2051018</v>
      </c>
      <c r="I86" s="45">
        <v>0.44161740000000005</v>
      </c>
      <c r="J86" s="57">
        <v>1.7611776000000001</v>
      </c>
      <c r="K86" s="45">
        <v>1.6883748000000001</v>
      </c>
      <c r="L86" s="45">
        <v>2.5863893999999998</v>
      </c>
      <c r="M86" s="51">
        <v>3.1693032000000003</v>
      </c>
      <c r="N86" s="395">
        <f t="shared" si="2"/>
        <v>23.908537800000005</v>
      </c>
    </row>
    <row r="87" spans="1:14" s="296" customFormat="1" ht="21" customHeight="1">
      <c r="A87" s="258" t="s">
        <v>290</v>
      </c>
      <c r="B87" s="145">
        <v>0</v>
      </c>
      <c r="C87" s="113">
        <v>0</v>
      </c>
      <c r="D87" s="113">
        <v>3.9899999999999999E-4</v>
      </c>
      <c r="E87" s="1">
        <v>2.9796E-2</v>
      </c>
      <c r="F87" s="1">
        <v>9.1444499999999998E-2</v>
      </c>
      <c r="G87" s="1">
        <v>5.11268E-2</v>
      </c>
      <c r="H87" s="45">
        <v>5.2350000000000001E-3</v>
      </c>
      <c r="I87" s="45">
        <v>0.11202230000000001</v>
      </c>
      <c r="J87" s="45">
        <v>8.7789000000000006E-2</v>
      </c>
      <c r="K87" s="45">
        <v>5.1039800000000003E-2</v>
      </c>
      <c r="L87" s="45">
        <v>6.7021200000000003E-2</v>
      </c>
      <c r="M87" s="51">
        <v>9.59401E-2</v>
      </c>
      <c r="N87" s="395">
        <f t="shared" si="2"/>
        <v>0.5918137</v>
      </c>
    </row>
    <row r="88" spans="1:14" s="296" customFormat="1" ht="21" customHeight="1">
      <c r="A88" s="258" t="s">
        <v>291</v>
      </c>
      <c r="B88" s="145">
        <v>5.2966800000000001E-2</v>
      </c>
      <c r="C88" s="113">
        <v>3.6643199999999994E-2</v>
      </c>
      <c r="D88" s="113">
        <v>7.7912399999999993E-2</v>
      </c>
      <c r="E88" s="1">
        <v>8.7375600000000012E-2</v>
      </c>
      <c r="F88" s="1">
        <v>0</v>
      </c>
      <c r="G88" s="1">
        <v>0</v>
      </c>
      <c r="H88" s="45">
        <v>0</v>
      </c>
      <c r="I88" s="45">
        <v>6.8663999999999999E-3</v>
      </c>
      <c r="J88" s="45">
        <v>6.9901199999999997E-2</v>
      </c>
      <c r="K88" s="45">
        <v>7.76916E-2</v>
      </c>
      <c r="L88" s="45">
        <v>0.138402</v>
      </c>
      <c r="M88" s="51">
        <v>0.17796600000000001</v>
      </c>
      <c r="N88" s="395">
        <f t="shared" si="2"/>
        <v>0.72572520000000007</v>
      </c>
    </row>
    <row r="89" spans="1:14" s="296" customFormat="1" ht="21" customHeight="1">
      <c r="A89" s="258" t="s">
        <v>292</v>
      </c>
      <c r="B89" s="145"/>
      <c r="C89" s="113"/>
      <c r="D89" s="113"/>
      <c r="E89" s="1"/>
      <c r="F89" s="1">
        <v>0</v>
      </c>
      <c r="G89" s="1">
        <v>0</v>
      </c>
      <c r="H89" s="45">
        <v>0.30442399999999997</v>
      </c>
      <c r="I89" s="45">
        <v>0.25624079999999999</v>
      </c>
      <c r="J89" s="45">
        <v>0.25264639999999999</v>
      </c>
      <c r="K89" s="45">
        <v>0.78504200000000002</v>
      </c>
      <c r="L89" s="45">
        <v>0.82686130000000002</v>
      </c>
      <c r="M89" s="51">
        <v>1.1628474</v>
      </c>
      <c r="N89" s="395">
        <f t="shared" si="2"/>
        <v>3.5880619</v>
      </c>
    </row>
    <row r="90" spans="1:14" s="296" customFormat="1" ht="21" customHeight="1">
      <c r="A90" s="258" t="s">
        <v>293</v>
      </c>
      <c r="B90" s="145"/>
      <c r="C90" s="113"/>
      <c r="D90" s="113"/>
      <c r="E90" s="1"/>
      <c r="F90" s="1">
        <v>0</v>
      </c>
      <c r="G90" s="1">
        <v>0</v>
      </c>
      <c r="H90" s="45">
        <v>1.8000000000000001E-6</v>
      </c>
      <c r="I90" s="45">
        <v>0</v>
      </c>
      <c r="J90" s="45">
        <v>0</v>
      </c>
      <c r="K90" s="45">
        <v>4.74E-5</v>
      </c>
      <c r="L90" s="45">
        <v>0</v>
      </c>
      <c r="M90" s="46">
        <v>9.5999999999999996E-6</v>
      </c>
      <c r="N90" s="395">
        <f t="shared" si="2"/>
        <v>5.8800000000000006E-5</v>
      </c>
    </row>
    <row r="91" spans="1:14" s="296" customFormat="1" ht="21" customHeight="1" thickBot="1">
      <c r="A91" s="254" t="s">
        <v>294</v>
      </c>
      <c r="B91" s="317"/>
      <c r="C91" s="163"/>
      <c r="D91" s="163"/>
      <c r="E91" s="69"/>
      <c r="F91" s="69"/>
      <c r="G91" s="69"/>
      <c r="H91" s="70"/>
      <c r="I91" s="70">
        <v>0.39928809999999998</v>
      </c>
      <c r="J91" s="70">
        <v>0.67826960000000003</v>
      </c>
      <c r="K91" s="70">
        <v>5.2899800000000004E-2</v>
      </c>
      <c r="L91" s="84">
        <v>0</v>
      </c>
      <c r="M91" s="192">
        <v>0</v>
      </c>
      <c r="N91" s="416">
        <f t="shared" si="2"/>
        <v>1.1304575000000001</v>
      </c>
    </row>
    <row r="92" spans="1:14" s="296" customFormat="1" ht="21" customHeight="1" thickBot="1">
      <c r="A92" s="217" t="s">
        <v>52</v>
      </c>
      <c r="B92" s="193">
        <f>SUM(B93:B96)</f>
        <v>179.04131770000001</v>
      </c>
      <c r="C92" s="194">
        <f t="shared" ref="C92:L92" si="10">SUM(C93:C96)</f>
        <v>249.6741802</v>
      </c>
      <c r="D92" s="194">
        <f t="shared" si="10"/>
        <v>311.43496399999998</v>
      </c>
      <c r="E92" s="194">
        <f t="shared" si="10"/>
        <v>146.5410881</v>
      </c>
      <c r="F92" s="194">
        <f t="shared" si="10"/>
        <v>1.6044025999999996</v>
      </c>
      <c r="G92" s="197">
        <f t="shared" si="10"/>
        <v>3.9399999999999999E-3</v>
      </c>
      <c r="H92" s="197">
        <f t="shared" si="10"/>
        <v>1.1414591999999999</v>
      </c>
      <c r="I92" s="197">
        <f t="shared" si="10"/>
        <v>72.902656800000003</v>
      </c>
      <c r="J92" s="197">
        <f t="shared" si="10"/>
        <v>132.8526158</v>
      </c>
      <c r="K92" s="197">
        <f t="shared" si="10"/>
        <v>157.0900757</v>
      </c>
      <c r="L92" s="197">
        <f t="shared" si="10"/>
        <v>110.22958150000001</v>
      </c>
      <c r="M92" s="197">
        <f>SUM(M93:M96)</f>
        <v>134.6715537</v>
      </c>
      <c r="N92" s="392">
        <f t="shared" si="2"/>
        <v>1497.1878353</v>
      </c>
    </row>
    <row r="93" spans="1:14" s="297" customFormat="1" ht="21" customHeight="1">
      <c r="A93" s="153" t="s">
        <v>53</v>
      </c>
      <c r="B93" s="154">
        <v>6.7113199999999997</v>
      </c>
      <c r="C93" s="107">
        <v>106.27232000000001</v>
      </c>
      <c r="D93" s="107">
        <v>83.998199999999997</v>
      </c>
      <c r="E93" s="42">
        <v>17.82</v>
      </c>
      <c r="F93" s="60">
        <v>0.39663000000000004</v>
      </c>
      <c r="G93" s="42">
        <v>3.9399999999999999E-3</v>
      </c>
      <c r="H93" s="43">
        <v>6.8950000000000001E-3</v>
      </c>
      <c r="I93" s="43">
        <v>22.702681999999999</v>
      </c>
      <c r="J93" s="56">
        <v>52.281031199999994</v>
      </c>
      <c r="K93" s="43">
        <v>0.58608000000000005</v>
      </c>
      <c r="L93" s="43">
        <v>51.299785</v>
      </c>
      <c r="M93" s="50">
        <v>110.1387241</v>
      </c>
      <c r="N93" s="394">
        <f t="shared" si="2"/>
        <v>452.21760729999994</v>
      </c>
    </row>
    <row r="94" spans="1:14" s="297" customFormat="1" ht="21" customHeight="1">
      <c r="A94" s="159" t="s">
        <v>55</v>
      </c>
      <c r="B94" s="158">
        <v>172.32999770000001</v>
      </c>
      <c r="C94" s="127">
        <v>118.0301906</v>
      </c>
      <c r="D94" s="113">
        <v>176.93636939999999</v>
      </c>
      <c r="E94" s="1">
        <v>88.252737800000006</v>
      </c>
      <c r="F94" s="58">
        <v>1.2077725999999995</v>
      </c>
      <c r="G94" s="1"/>
      <c r="H94" s="45">
        <v>1.1345641999999998</v>
      </c>
      <c r="I94" s="45">
        <v>50.1999748</v>
      </c>
      <c r="J94" s="57">
        <v>80.571584599999994</v>
      </c>
      <c r="K94" s="45">
        <v>156.50399569999999</v>
      </c>
      <c r="L94" s="45">
        <v>53.677462500000004</v>
      </c>
      <c r="M94" s="51">
        <v>18.727560999999998</v>
      </c>
      <c r="N94" s="395">
        <f t="shared" si="2"/>
        <v>917.57221090000007</v>
      </c>
    </row>
    <row r="95" spans="1:14" s="297" customFormat="1" ht="21" customHeight="1">
      <c r="A95" s="110" t="s">
        <v>56</v>
      </c>
      <c r="B95" s="158"/>
      <c r="C95" s="113">
        <v>25.371669600000001</v>
      </c>
      <c r="D95" s="113">
        <v>50.5003946</v>
      </c>
      <c r="E95" s="1">
        <v>40.468350299999997</v>
      </c>
      <c r="F95" s="1"/>
      <c r="G95" s="1"/>
      <c r="H95" s="45"/>
      <c r="I95" s="45"/>
      <c r="J95" s="56"/>
      <c r="K95" s="45"/>
      <c r="L95" s="45">
        <v>5.2523340000000003</v>
      </c>
      <c r="M95" s="51">
        <v>5.8052685999999998</v>
      </c>
      <c r="N95" s="399">
        <f>SUM(B95:M95)</f>
        <v>127.3980171</v>
      </c>
    </row>
    <row r="96" spans="1:14" s="297" customFormat="1" ht="21" customHeight="1" thickBot="1">
      <c r="A96" s="292" t="s">
        <v>54</v>
      </c>
      <c r="B96" s="62"/>
      <c r="C96" s="49"/>
      <c r="D96" s="49"/>
      <c r="E96" s="49"/>
      <c r="F96" s="49"/>
      <c r="G96" s="49"/>
      <c r="H96" s="52"/>
      <c r="I96" s="52"/>
      <c r="J96" s="63"/>
      <c r="K96" s="52"/>
      <c r="L96" s="52"/>
      <c r="M96" s="53"/>
      <c r="N96" s="396">
        <f>SUM(B96:M96)</f>
        <v>0</v>
      </c>
    </row>
    <row r="97" spans="1:15" s="296" customFormat="1" ht="40.5" customHeight="1" thickBot="1">
      <c r="A97" s="269" t="s">
        <v>57</v>
      </c>
      <c r="B97" s="205">
        <f>B98+B99+B100</f>
        <v>9.7065356000000005</v>
      </c>
      <c r="C97" s="205">
        <f t="shared" ref="C97:M97" si="11">C98+C99+C100</f>
        <v>16.3072415</v>
      </c>
      <c r="D97" s="205">
        <f t="shared" si="11"/>
        <v>3.9665218999999947</v>
      </c>
      <c r="E97" s="205">
        <f t="shared" si="11"/>
        <v>4.7262367000000003</v>
      </c>
      <c r="F97" s="205">
        <f t="shared" si="11"/>
        <v>4.1768257999999996</v>
      </c>
      <c r="G97" s="205">
        <f t="shared" si="11"/>
        <v>0</v>
      </c>
      <c r="H97" s="205">
        <f t="shared" si="11"/>
        <v>0</v>
      </c>
      <c r="I97" s="205">
        <f t="shared" si="11"/>
        <v>92.7610624</v>
      </c>
      <c r="J97" s="205">
        <f t="shared" si="11"/>
        <v>31.897610200000003</v>
      </c>
      <c r="K97" s="205">
        <f t="shared" si="11"/>
        <v>14.942698500000001</v>
      </c>
      <c r="L97" s="205">
        <f t="shared" si="11"/>
        <v>22.791455299999999</v>
      </c>
      <c r="M97" s="205">
        <f t="shared" si="11"/>
        <v>52.715150799999996</v>
      </c>
      <c r="N97" s="392">
        <f t="shared" ref="N97:N100" si="12">SUM(B97:M97)</f>
        <v>253.9913387</v>
      </c>
    </row>
    <row r="98" spans="1:15" s="297" customFormat="1" ht="21" customHeight="1">
      <c r="A98" s="105" t="s">
        <v>55</v>
      </c>
      <c r="B98" s="64">
        <v>9.7065356000000005</v>
      </c>
      <c r="C98" s="4">
        <v>16.3072415</v>
      </c>
      <c r="D98" s="4">
        <v>3.9665218999999947</v>
      </c>
      <c r="E98" s="4">
        <v>4.7262367000000003</v>
      </c>
      <c r="F98" s="4">
        <v>4.1768257999999996</v>
      </c>
      <c r="G98" s="4"/>
      <c r="H98" s="54"/>
      <c r="I98" s="54">
        <v>63.575914400000002</v>
      </c>
      <c r="J98" s="65">
        <v>18.8454014</v>
      </c>
      <c r="K98" s="54">
        <v>14.942698500000001</v>
      </c>
      <c r="L98" s="54">
        <v>22.791455299999999</v>
      </c>
      <c r="M98" s="66">
        <v>46.048749899999997</v>
      </c>
      <c r="N98" s="400">
        <f t="shared" si="12"/>
        <v>205.08758099999997</v>
      </c>
    </row>
    <row r="99" spans="1:15" s="297" customFormat="1" ht="21" customHeight="1">
      <c r="A99" s="110" t="s">
        <v>53</v>
      </c>
      <c r="B99" s="67"/>
      <c r="C99" s="1"/>
      <c r="D99" s="1"/>
      <c r="E99" s="1"/>
      <c r="F99" s="1"/>
      <c r="G99" s="1"/>
      <c r="H99" s="45"/>
      <c r="I99" s="45">
        <v>29.185148000000002</v>
      </c>
      <c r="J99" s="57">
        <v>13.052208800000001</v>
      </c>
      <c r="K99" s="45"/>
      <c r="L99" s="45"/>
      <c r="M99" s="46">
        <v>6.6664009000000002</v>
      </c>
      <c r="N99" s="390">
        <f t="shared" si="12"/>
        <v>48.9037577</v>
      </c>
    </row>
    <row r="100" spans="1:15" s="297" customFormat="1" ht="21" customHeight="1" thickBot="1">
      <c r="A100" s="273" t="s">
        <v>56</v>
      </c>
      <c r="B100" s="68"/>
      <c r="C100" s="69"/>
      <c r="D100" s="69"/>
      <c r="E100" s="69"/>
      <c r="F100" s="69"/>
      <c r="G100" s="69"/>
      <c r="H100" s="70"/>
      <c r="I100" s="70"/>
      <c r="J100" s="71"/>
      <c r="K100" s="70"/>
      <c r="L100" s="70"/>
      <c r="M100" s="72"/>
      <c r="N100" s="401">
        <f t="shared" si="12"/>
        <v>0</v>
      </c>
    </row>
    <row r="101" spans="1:15" s="296" customFormat="1" ht="21" customHeight="1" thickBot="1">
      <c r="A101" s="276" t="s">
        <v>2</v>
      </c>
      <c r="B101" s="73">
        <f t="shared" ref="B101:M101" si="13">B4+B92+B97</f>
        <v>1144.2464344</v>
      </c>
      <c r="C101" s="73">
        <f t="shared" si="13"/>
        <v>1075.1613623000001</v>
      </c>
      <c r="D101" s="73">
        <f t="shared" si="13"/>
        <v>1056.1290602000001</v>
      </c>
      <c r="E101" s="73">
        <f t="shared" si="13"/>
        <v>968.49806230000002</v>
      </c>
      <c r="F101" s="73">
        <f t="shared" si="13"/>
        <v>1098.6344404999998</v>
      </c>
      <c r="G101" s="73">
        <f t="shared" si="13"/>
        <v>1137.7006184999998</v>
      </c>
      <c r="H101" s="73">
        <f t="shared" si="13"/>
        <v>1248.0513095000001</v>
      </c>
      <c r="I101" s="73">
        <f t="shared" si="13"/>
        <v>1199.8481725999998</v>
      </c>
      <c r="J101" s="73">
        <f t="shared" si="13"/>
        <v>984.62747520000005</v>
      </c>
      <c r="K101" s="73">
        <f t="shared" si="13"/>
        <v>1000.3782619999999</v>
      </c>
      <c r="L101" s="73">
        <f t="shared" si="13"/>
        <v>1100.5545282</v>
      </c>
      <c r="M101" s="73">
        <f t="shared" si="13"/>
        <v>1267.739174</v>
      </c>
      <c r="N101" s="402">
        <f>SUM(B101:M101)</f>
        <v>13281.568899700002</v>
      </c>
    </row>
    <row r="102" spans="1:15" s="296" customFormat="1" ht="21" customHeight="1" thickBot="1">
      <c r="A102" s="166" t="s">
        <v>58</v>
      </c>
      <c r="B102" s="5">
        <v>25.254816199999986</v>
      </c>
      <c r="C102" s="2">
        <v>26.388085400000396</v>
      </c>
      <c r="D102" s="2">
        <v>15.939811800000072</v>
      </c>
      <c r="E102" s="2">
        <v>14.354226200000047</v>
      </c>
      <c r="F102" s="169">
        <v>12.424165200000047</v>
      </c>
      <c r="G102" s="284">
        <v>12.964814899999856</v>
      </c>
      <c r="H102" s="2">
        <v>12.630627899999819</v>
      </c>
      <c r="I102" s="2">
        <v>13.485632500000118</v>
      </c>
      <c r="J102" s="2">
        <v>13.028486699999929</v>
      </c>
      <c r="K102" s="2">
        <v>18.188687700000166</v>
      </c>
      <c r="L102" s="2">
        <v>22.788867600000003</v>
      </c>
      <c r="M102" s="3">
        <v>27.871711700000105</v>
      </c>
      <c r="N102" s="402">
        <f>SUM(B102:M102)</f>
        <v>215.31993380000054</v>
      </c>
    </row>
    <row r="103" spans="1:15" s="296" customFormat="1" ht="21" customHeight="1" thickBot="1">
      <c r="A103" s="171" t="s">
        <v>3</v>
      </c>
      <c r="B103" s="13">
        <f>B101-B102</f>
        <v>1118.9916181999999</v>
      </c>
      <c r="C103" s="13">
        <f>C101-C102</f>
        <v>1048.7732768999997</v>
      </c>
      <c r="D103" s="13">
        <f t="shared" ref="D103:M103" si="14">D101-D102</f>
        <v>1040.1892484</v>
      </c>
      <c r="E103" s="13">
        <f t="shared" si="14"/>
        <v>954.14383609999993</v>
      </c>
      <c r="F103" s="13">
        <f t="shared" si="14"/>
        <v>1086.2102752999997</v>
      </c>
      <c r="G103" s="13">
        <f t="shared" si="14"/>
        <v>1124.7358035999998</v>
      </c>
      <c r="H103" s="13">
        <f t="shared" si="14"/>
        <v>1235.4206816000003</v>
      </c>
      <c r="I103" s="13">
        <f t="shared" si="14"/>
        <v>1186.3625400999997</v>
      </c>
      <c r="J103" s="13">
        <f t="shared" si="14"/>
        <v>971.59898850000013</v>
      </c>
      <c r="K103" s="13">
        <f t="shared" si="14"/>
        <v>982.18957429999978</v>
      </c>
      <c r="L103" s="13">
        <f t="shared" si="14"/>
        <v>1077.7656606</v>
      </c>
      <c r="M103" s="13">
        <f t="shared" si="14"/>
        <v>1239.8674622999999</v>
      </c>
      <c r="N103" s="415">
        <f>SUM(B103:M103)</f>
        <v>13066.2489659</v>
      </c>
      <c r="O103" s="301"/>
    </row>
    <row r="104" spans="1:15" s="297" customFormat="1" ht="33" customHeight="1" thickBot="1">
      <c r="B104" s="302"/>
      <c r="C104" s="302"/>
      <c r="D104" s="302"/>
      <c r="E104" s="303"/>
      <c r="F104" s="304"/>
      <c r="G104" s="304"/>
      <c r="H104" s="305"/>
      <c r="I104" s="303"/>
      <c r="J104" s="306"/>
      <c r="K104" s="303"/>
      <c r="L104" s="303"/>
      <c r="M104" s="303"/>
      <c r="N104" s="422"/>
    </row>
    <row r="105" spans="1:15" s="296" customFormat="1" ht="21" customHeight="1" thickBot="1">
      <c r="A105" s="122" t="s">
        <v>13</v>
      </c>
      <c r="B105" s="6">
        <f>B106+B111+B118</f>
        <v>1086.8872068000001</v>
      </c>
      <c r="C105" s="6">
        <f t="shared" ref="C105:M105" si="15">C106+C111+C118</f>
        <v>1013.3904608</v>
      </c>
      <c r="D105" s="6">
        <f t="shared" si="15"/>
        <v>1020.6621194999999</v>
      </c>
      <c r="E105" s="6">
        <f t="shared" si="15"/>
        <v>934.14563310000005</v>
      </c>
      <c r="F105" s="92">
        <f t="shared" si="15"/>
        <v>857.43425179999997</v>
      </c>
      <c r="G105" s="92">
        <f t="shared" si="15"/>
        <v>871.76422379999997</v>
      </c>
      <c r="H105" s="92">
        <f t="shared" si="15"/>
        <v>986.46522389999996</v>
      </c>
      <c r="I105" s="92">
        <f t="shared" si="15"/>
        <v>1037.7742413999999</v>
      </c>
      <c r="J105" s="92">
        <f t="shared" si="15"/>
        <v>919.95295629999998</v>
      </c>
      <c r="K105" s="92">
        <f t="shared" si="15"/>
        <v>949.33946400000002</v>
      </c>
      <c r="L105" s="92">
        <f t="shared" si="15"/>
        <v>1033.6234377999999</v>
      </c>
      <c r="M105" s="95">
        <f t="shared" si="15"/>
        <v>1163.8587837999999</v>
      </c>
      <c r="N105" s="420">
        <f>SUM(B105:M105)</f>
        <v>11875.298003000002</v>
      </c>
    </row>
    <row r="106" spans="1:15" s="296" customFormat="1" ht="21" customHeight="1" thickBot="1">
      <c r="A106" s="217" t="s">
        <v>213</v>
      </c>
      <c r="B106" s="194">
        <f t="shared" ref="B106:M106" si="16">SUM(B107:B110)</f>
        <v>978.22302749999994</v>
      </c>
      <c r="C106" s="194">
        <f t="shared" si="16"/>
        <v>899.38306250000005</v>
      </c>
      <c r="D106" s="194">
        <f t="shared" si="16"/>
        <v>889.97632479999993</v>
      </c>
      <c r="E106" s="194">
        <f t="shared" si="16"/>
        <v>804.83305160000009</v>
      </c>
      <c r="F106" s="197">
        <f t="shared" si="16"/>
        <v>761.00473669999997</v>
      </c>
      <c r="G106" s="197">
        <f t="shared" si="16"/>
        <v>739.17362619999994</v>
      </c>
      <c r="H106" s="197">
        <f t="shared" si="16"/>
        <v>848.72342159999994</v>
      </c>
      <c r="I106" s="197">
        <f t="shared" si="16"/>
        <v>898.70145869999999</v>
      </c>
      <c r="J106" s="197">
        <f t="shared" si="16"/>
        <v>796.42292539999994</v>
      </c>
      <c r="K106" s="197">
        <f t="shared" si="16"/>
        <v>825.92056290000005</v>
      </c>
      <c r="L106" s="197">
        <f t="shared" si="16"/>
        <v>925.95517829999994</v>
      </c>
      <c r="M106" s="203">
        <f t="shared" si="16"/>
        <v>1060.2688937</v>
      </c>
      <c r="N106" s="392">
        <f t="shared" ref="N106:N130" si="17">SUM(B106:M106)</f>
        <v>10428.586269900001</v>
      </c>
    </row>
    <row r="107" spans="1:15" s="297" customFormat="1" ht="21" customHeight="1">
      <c r="A107" s="126" t="s">
        <v>59</v>
      </c>
      <c r="B107" s="154">
        <v>252.25421</v>
      </c>
      <c r="C107" s="107">
        <v>233.74881199999999</v>
      </c>
      <c r="D107" s="107">
        <v>205.41983400000001</v>
      </c>
      <c r="E107" s="42">
        <v>171.22879800000001</v>
      </c>
      <c r="F107" s="42">
        <v>132.20072400000001</v>
      </c>
      <c r="G107" s="42">
        <v>101.820564</v>
      </c>
      <c r="H107" s="42">
        <v>113.205702</v>
      </c>
      <c r="I107" s="42">
        <v>119.117304</v>
      </c>
      <c r="J107" s="42">
        <v>101.274002</v>
      </c>
      <c r="K107" s="42">
        <v>136.42094399999999</v>
      </c>
      <c r="L107" s="42">
        <v>194.09607600000001</v>
      </c>
      <c r="M107" s="74">
        <v>241.01796200000001</v>
      </c>
      <c r="N107" s="394">
        <f t="shared" si="17"/>
        <v>2001.8049320000005</v>
      </c>
    </row>
    <row r="108" spans="1:15" s="297" customFormat="1" ht="21" customHeight="1">
      <c r="A108" s="110" t="s">
        <v>60</v>
      </c>
      <c r="B108" s="158">
        <v>281.24927889999998</v>
      </c>
      <c r="C108" s="113">
        <v>256.28501560000001</v>
      </c>
      <c r="D108" s="113">
        <v>245.60872449999999</v>
      </c>
      <c r="E108" s="1">
        <v>216.3322794</v>
      </c>
      <c r="F108" s="1">
        <v>209.25268700000001</v>
      </c>
      <c r="G108" s="1">
        <v>210.90406949999999</v>
      </c>
      <c r="H108" s="1">
        <v>239.9432937</v>
      </c>
      <c r="I108" s="1">
        <v>260.78681310000002</v>
      </c>
      <c r="J108" s="1">
        <v>239.22656749999999</v>
      </c>
      <c r="K108" s="1">
        <v>232.64552119999999</v>
      </c>
      <c r="L108" s="1">
        <v>250.87325799999999</v>
      </c>
      <c r="M108" s="7">
        <v>291.499821</v>
      </c>
      <c r="N108" s="395">
        <f t="shared" si="17"/>
        <v>2934.6073293999998</v>
      </c>
    </row>
    <row r="109" spans="1:15" s="297" customFormat="1" ht="21" customHeight="1">
      <c r="A109" s="298" t="s">
        <v>307</v>
      </c>
      <c r="B109" s="158">
        <v>32.047614199999998</v>
      </c>
      <c r="C109" s="113">
        <v>28.361959500000001</v>
      </c>
      <c r="D109" s="113">
        <v>29.056874399999998</v>
      </c>
      <c r="E109" s="1">
        <v>27.251470999999999</v>
      </c>
      <c r="F109" s="1">
        <v>26.8245103</v>
      </c>
      <c r="G109" s="1">
        <v>27.6348384</v>
      </c>
      <c r="H109" s="49">
        <v>32.9948902</v>
      </c>
      <c r="I109" s="1">
        <v>34.756257900000001</v>
      </c>
      <c r="J109" s="49"/>
      <c r="K109" s="1">
        <v>0</v>
      </c>
      <c r="L109" s="1"/>
      <c r="M109" s="7">
        <v>0</v>
      </c>
      <c r="N109" s="395">
        <f>SUM(B109:M109)</f>
        <v>238.92841590000003</v>
      </c>
    </row>
    <row r="110" spans="1:15" s="297" customFormat="1" ht="21" customHeight="1" thickBot="1">
      <c r="A110" s="128" t="s">
        <v>61</v>
      </c>
      <c r="B110" s="160">
        <v>412.67192439999997</v>
      </c>
      <c r="C110" s="120">
        <v>380.98727539999999</v>
      </c>
      <c r="D110" s="120">
        <v>409.89089189999999</v>
      </c>
      <c r="E110" s="49">
        <v>390.02050320000001</v>
      </c>
      <c r="F110" s="49">
        <v>392.72681539999996</v>
      </c>
      <c r="G110" s="49">
        <v>398.81415429999998</v>
      </c>
      <c r="H110" s="1">
        <v>462.57953570000001</v>
      </c>
      <c r="I110" s="1">
        <v>484.0410837</v>
      </c>
      <c r="J110" s="1">
        <v>455.92235589999996</v>
      </c>
      <c r="K110" s="49">
        <v>456.85409770000001</v>
      </c>
      <c r="L110" s="49">
        <v>480.9858443</v>
      </c>
      <c r="M110" s="75">
        <v>527.75111070000003</v>
      </c>
      <c r="N110" s="396">
        <f t="shared" ref="N110" si="18">SUM(B110:M110)</f>
        <v>5253.2455926000002</v>
      </c>
    </row>
    <row r="111" spans="1:15" s="296" customFormat="1" ht="21" customHeight="1" thickBot="1">
      <c r="A111" s="217" t="s">
        <v>62</v>
      </c>
      <c r="B111" s="194">
        <f>SUM(B112:B117)</f>
        <v>107.223005</v>
      </c>
      <c r="C111" s="194">
        <f t="shared" ref="C111:M111" si="19">SUM(C112:C117)</f>
        <v>112.61460599999999</v>
      </c>
      <c r="D111" s="194">
        <f t="shared" si="19"/>
        <v>129.15064780000003</v>
      </c>
      <c r="E111" s="194">
        <f t="shared" si="19"/>
        <v>127.8794015</v>
      </c>
      <c r="F111" s="194">
        <f t="shared" si="19"/>
        <v>94.720002300000004</v>
      </c>
      <c r="G111" s="194">
        <f t="shared" si="19"/>
        <v>130.94451370000002</v>
      </c>
      <c r="H111" s="194">
        <f t="shared" si="19"/>
        <v>136.14960730000001</v>
      </c>
      <c r="I111" s="194">
        <f t="shared" si="19"/>
        <v>137.6977392</v>
      </c>
      <c r="J111" s="194">
        <f t="shared" si="19"/>
        <v>121.52758439999999</v>
      </c>
      <c r="K111" s="194">
        <f t="shared" si="19"/>
        <v>120.696454</v>
      </c>
      <c r="L111" s="194">
        <f t="shared" si="19"/>
        <v>106.53965400000001</v>
      </c>
      <c r="M111" s="194">
        <f t="shared" si="19"/>
        <v>102.35080740000001</v>
      </c>
      <c r="N111" s="392">
        <f>SUM(B111:M111)</f>
        <v>1427.4940225999999</v>
      </c>
    </row>
    <row r="112" spans="1:15" s="297" customFormat="1" ht="21" customHeight="1">
      <c r="A112" s="222" t="s">
        <v>15</v>
      </c>
      <c r="B112" s="59">
        <v>84.118741200000002</v>
      </c>
      <c r="C112" s="42">
        <v>91.360623599999997</v>
      </c>
      <c r="D112" s="42">
        <v>108.30332009999999</v>
      </c>
      <c r="E112" s="42">
        <v>108.4625712</v>
      </c>
      <c r="F112" s="42">
        <v>74.110291099999998</v>
      </c>
      <c r="G112" s="42">
        <v>111.6023141</v>
      </c>
      <c r="H112" s="42">
        <v>114.69612190000001</v>
      </c>
      <c r="I112" s="42">
        <v>114.86255940000001</v>
      </c>
      <c r="J112" s="42">
        <v>100.59174899999999</v>
      </c>
      <c r="K112" s="42">
        <v>101.563778</v>
      </c>
      <c r="L112" s="42">
        <v>88.419729700000005</v>
      </c>
      <c r="M112" s="74">
        <v>83.903861400000011</v>
      </c>
      <c r="N112" s="394">
        <f t="shared" si="17"/>
        <v>1181.9956607000001</v>
      </c>
    </row>
    <row r="113" spans="1:14" s="297" customFormat="1" ht="21" customHeight="1">
      <c r="A113" s="174" t="s">
        <v>16</v>
      </c>
      <c r="B113" s="61">
        <v>21.840977800000001</v>
      </c>
      <c r="C113" s="1">
        <v>19.249787399999999</v>
      </c>
      <c r="D113" s="1">
        <v>19.9399497</v>
      </c>
      <c r="E113" s="1">
        <v>18.749428300000002</v>
      </c>
      <c r="F113" s="1">
        <v>19.970546199999998</v>
      </c>
      <c r="G113" s="1">
        <v>19.342199600000001</v>
      </c>
      <c r="H113" s="1">
        <v>21.453485399999998</v>
      </c>
      <c r="I113" s="1">
        <v>22.835179800000002</v>
      </c>
      <c r="J113" s="1">
        <v>20.935835399999998</v>
      </c>
      <c r="K113" s="1">
        <v>19.132676</v>
      </c>
      <c r="L113" s="1">
        <v>18.119924300000001</v>
      </c>
      <c r="M113" s="7">
        <v>18.446946000000001</v>
      </c>
      <c r="N113" s="395">
        <f>SUM(B113:M113)</f>
        <v>240.01693589999999</v>
      </c>
    </row>
    <row r="114" spans="1:14" s="297" customFormat="1" ht="21" customHeight="1">
      <c r="A114" s="298" t="s">
        <v>309</v>
      </c>
      <c r="B114" s="61">
        <v>1.255231</v>
      </c>
      <c r="C114" s="1">
        <v>1.1145750000000001</v>
      </c>
      <c r="D114" s="1">
        <v>0.88836800000000005</v>
      </c>
      <c r="E114" s="1">
        <v>0.66740200000000005</v>
      </c>
      <c r="F114" s="1">
        <v>0.63916499999999998</v>
      </c>
      <c r="G114" s="1"/>
      <c r="H114" s="1"/>
      <c r="I114" s="1"/>
      <c r="J114" s="1"/>
      <c r="K114" s="1"/>
      <c r="L114" s="1"/>
      <c r="M114" s="7"/>
      <c r="N114" s="395">
        <f t="shared" si="17"/>
        <v>4.5647410000000006</v>
      </c>
    </row>
    <row r="115" spans="1:14" s="297" customFormat="1" ht="21" customHeight="1">
      <c r="A115" s="298" t="s">
        <v>308</v>
      </c>
      <c r="B115" s="12">
        <v>7.7600000000000004E-3</v>
      </c>
      <c r="C115" s="1">
        <v>0.88904000000000005</v>
      </c>
      <c r="D115" s="1">
        <v>0</v>
      </c>
      <c r="E115" s="1">
        <v>0</v>
      </c>
      <c r="F115" s="1"/>
      <c r="G115" s="1"/>
      <c r="H115" s="1"/>
      <c r="I115" s="1"/>
      <c r="J115" s="1"/>
      <c r="K115" s="1"/>
      <c r="L115" s="1"/>
      <c r="M115" s="7"/>
      <c r="N115" s="395">
        <f t="shared" si="17"/>
        <v>0.89680000000000004</v>
      </c>
    </row>
    <row r="116" spans="1:14" s="297" customFormat="1" ht="21" customHeight="1">
      <c r="A116" s="298" t="s">
        <v>310</v>
      </c>
      <c r="B116" s="11">
        <v>2.9500000000000001E-4</v>
      </c>
      <c r="C116" s="1">
        <v>5.8E-4</v>
      </c>
      <c r="D116" s="1">
        <v>3.1E-4</v>
      </c>
      <c r="E116" s="1">
        <v>0</v>
      </c>
      <c r="F116" s="1"/>
      <c r="G116" s="1"/>
      <c r="H116" s="1"/>
      <c r="I116" s="1"/>
      <c r="J116" s="1"/>
      <c r="K116" s="1"/>
      <c r="L116" s="1"/>
      <c r="M116" s="7"/>
      <c r="N116" s="395">
        <f t="shared" si="17"/>
        <v>1.1850000000000001E-3</v>
      </c>
    </row>
    <row r="117" spans="1:14" s="297" customFormat="1" ht="21" customHeight="1" thickBot="1">
      <c r="A117" s="300" t="s">
        <v>311</v>
      </c>
      <c r="B117" s="9"/>
      <c r="C117" s="76"/>
      <c r="D117" s="76">
        <v>1.8700000000000001E-2</v>
      </c>
      <c r="E117" s="76">
        <v>0</v>
      </c>
      <c r="F117" s="76"/>
      <c r="G117" s="76"/>
      <c r="H117" s="76"/>
      <c r="I117" s="76"/>
      <c r="J117" s="76"/>
      <c r="K117" s="76"/>
      <c r="L117" s="76"/>
      <c r="M117" s="91"/>
      <c r="N117" s="395">
        <f t="shared" si="17"/>
        <v>1.8700000000000001E-2</v>
      </c>
    </row>
    <row r="118" spans="1:14" s="296" customFormat="1" ht="21" customHeight="1" thickBot="1">
      <c r="A118" s="217" t="s">
        <v>63</v>
      </c>
      <c r="B118" s="194">
        <v>1.4411743000000001</v>
      </c>
      <c r="C118" s="197">
        <v>1.3927923</v>
      </c>
      <c r="D118" s="197">
        <v>1.5351469</v>
      </c>
      <c r="E118" s="197">
        <v>1.4331799999999999</v>
      </c>
      <c r="F118" s="197">
        <v>1.7095127999999997</v>
      </c>
      <c r="G118" s="197">
        <v>1.6460839</v>
      </c>
      <c r="H118" s="197">
        <v>1.592195</v>
      </c>
      <c r="I118" s="197">
        <v>1.3750435000000003</v>
      </c>
      <c r="J118" s="197">
        <v>2.0024464999999996</v>
      </c>
      <c r="K118" s="197">
        <v>2.7224471000000001</v>
      </c>
      <c r="L118" s="197">
        <v>1.1286054999999999</v>
      </c>
      <c r="M118" s="203">
        <v>1.2390827000000002</v>
      </c>
      <c r="N118" s="392">
        <f t="shared" si="17"/>
        <v>19.217710499999999</v>
      </c>
    </row>
    <row r="119" spans="1:14" s="296" customFormat="1" ht="21" customHeight="1" thickBot="1">
      <c r="A119" s="217" t="s">
        <v>64</v>
      </c>
      <c r="B119" s="194">
        <f>SUM(B120:B123)</f>
        <v>0.99651049999999997</v>
      </c>
      <c r="C119" s="197">
        <f t="shared" ref="C119:L119" si="20">SUM(C120:C123)</f>
        <v>2.3814099999999998E-2</v>
      </c>
      <c r="D119" s="197">
        <f t="shared" si="20"/>
        <v>2.3687400000005028E-2</v>
      </c>
      <c r="E119" s="197">
        <f t="shared" si="20"/>
        <v>0.1110477</v>
      </c>
      <c r="F119" s="197">
        <f t="shared" si="20"/>
        <v>200.10962960000001</v>
      </c>
      <c r="G119" s="197">
        <f t="shared" si="20"/>
        <v>230.0894156</v>
      </c>
      <c r="H119" s="197">
        <f t="shared" si="20"/>
        <v>221.78082380000001</v>
      </c>
      <c r="I119" s="197">
        <f t="shared" si="20"/>
        <v>31.552395200000003</v>
      </c>
      <c r="J119" s="197">
        <f t="shared" si="20"/>
        <v>6.0659299999998882E-2</v>
      </c>
      <c r="K119" s="197">
        <f t="shared" si="20"/>
        <v>0.11027110000000001</v>
      </c>
      <c r="L119" s="197">
        <f t="shared" si="20"/>
        <v>0.85115709999999989</v>
      </c>
      <c r="M119" s="203">
        <f>SUM(M120:M123)</f>
        <v>3.2973000000000004E-3</v>
      </c>
      <c r="N119" s="404">
        <f t="shared" si="17"/>
        <v>685.71270870000001</v>
      </c>
    </row>
    <row r="120" spans="1:14" s="297" customFormat="1" ht="21" customHeight="1">
      <c r="A120" s="126" t="s">
        <v>65</v>
      </c>
      <c r="B120" s="154"/>
      <c r="C120" s="107"/>
      <c r="D120" s="107"/>
      <c r="E120" s="107"/>
      <c r="F120" s="107">
        <v>63.293370000000003</v>
      </c>
      <c r="G120" s="42">
        <v>122.562265</v>
      </c>
      <c r="H120" s="43">
        <v>75.962599999999995</v>
      </c>
      <c r="I120" s="43">
        <v>9.9470000000000003E-2</v>
      </c>
      <c r="J120" s="43"/>
      <c r="K120" s="43"/>
      <c r="L120" s="43">
        <v>4.0600000000000002E-3</v>
      </c>
      <c r="M120" s="50">
        <v>1.0150000000000001E-3</v>
      </c>
      <c r="N120" s="394">
        <f t="shared" si="17"/>
        <v>261.92277999999999</v>
      </c>
    </row>
    <row r="121" spans="1:14" s="297" customFormat="1" ht="21" customHeight="1">
      <c r="A121" s="110" t="s">
        <v>66</v>
      </c>
      <c r="B121" s="158"/>
      <c r="C121" s="113"/>
      <c r="D121" s="113">
        <v>2.3164900000005029E-2</v>
      </c>
      <c r="E121" s="113"/>
      <c r="F121" s="113">
        <v>84.167887799999988</v>
      </c>
      <c r="G121" s="1">
        <v>65.161588399999999</v>
      </c>
      <c r="H121" s="45">
        <v>122.9715185</v>
      </c>
      <c r="I121" s="45">
        <v>11.298818300000004</v>
      </c>
      <c r="J121" s="45">
        <v>5.6945999999999997E-2</v>
      </c>
      <c r="K121" s="45"/>
      <c r="L121" s="45">
        <v>0.84398969999999995</v>
      </c>
      <c r="M121" s="51"/>
      <c r="N121" s="395">
        <f t="shared" si="17"/>
        <v>284.52391360000001</v>
      </c>
    </row>
    <row r="122" spans="1:14" s="297" customFormat="1" ht="21" customHeight="1">
      <c r="A122" s="110" t="s">
        <v>67</v>
      </c>
      <c r="B122" s="158">
        <v>3.0800000000000001E-4</v>
      </c>
      <c r="C122" s="113">
        <v>2.3814099999999998E-2</v>
      </c>
      <c r="D122" s="113">
        <v>5.2249999999999996E-4</v>
      </c>
      <c r="E122" s="113">
        <v>0.1110477</v>
      </c>
      <c r="F122" s="113">
        <v>1.0803978999999999</v>
      </c>
      <c r="G122" s="1"/>
      <c r="H122" s="45">
        <v>0.50114429999999999</v>
      </c>
      <c r="I122" s="45"/>
      <c r="J122" s="45"/>
      <c r="K122" s="45">
        <v>1.1E-4</v>
      </c>
      <c r="L122" s="45">
        <v>3.1074000000000002E-3</v>
      </c>
      <c r="M122" s="51">
        <v>2.2823000000000001E-3</v>
      </c>
      <c r="N122" s="395">
        <f t="shared" si="17"/>
        <v>1.7227342000000001</v>
      </c>
    </row>
    <row r="123" spans="1:14" s="297" customFormat="1" ht="21" customHeight="1" thickBot="1">
      <c r="A123" s="128" t="s">
        <v>68</v>
      </c>
      <c r="B123" s="160">
        <v>0.99620249999999999</v>
      </c>
      <c r="C123" s="120"/>
      <c r="D123" s="120"/>
      <c r="E123" s="120"/>
      <c r="F123" s="120">
        <v>51.567973899999998</v>
      </c>
      <c r="G123" s="49">
        <v>42.365562199999999</v>
      </c>
      <c r="H123" s="52">
        <v>22.345561</v>
      </c>
      <c r="I123" s="52">
        <v>20.154106899999999</v>
      </c>
      <c r="J123" s="52">
        <v>3.7132999999988825E-3</v>
      </c>
      <c r="K123" s="52">
        <v>0.11016110000000001</v>
      </c>
      <c r="L123" s="52"/>
      <c r="M123" s="53"/>
      <c r="N123" s="396">
        <f t="shared" si="17"/>
        <v>137.54328089999998</v>
      </c>
    </row>
    <row r="124" spans="1:14" s="296" customFormat="1" ht="37.5" customHeight="1" thickBot="1">
      <c r="A124" s="231" t="s">
        <v>69</v>
      </c>
      <c r="B124" s="194">
        <f>SUM(B125:B127)</f>
        <v>9.7065356000000005</v>
      </c>
      <c r="C124" s="194">
        <f t="shared" ref="C124:M124" si="21">SUM(C125:C127)</f>
        <v>16.3072415</v>
      </c>
      <c r="D124" s="194">
        <f t="shared" si="21"/>
        <v>3.9665218999999947</v>
      </c>
      <c r="E124" s="194">
        <f t="shared" si="21"/>
        <v>4.7262367000000003</v>
      </c>
      <c r="F124" s="194">
        <f t="shared" si="21"/>
        <v>4.1768257999999996</v>
      </c>
      <c r="G124" s="194">
        <f t="shared" si="21"/>
        <v>0</v>
      </c>
      <c r="H124" s="194">
        <f t="shared" si="21"/>
        <v>0</v>
      </c>
      <c r="I124" s="194">
        <f t="shared" si="21"/>
        <v>92.7610624</v>
      </c>
      <c r="J124" s="194">
        <f t="shared" si="21"/>
        <v>31.897610200000003</v>
      </c>
      <c r="K124" s="194">
        <f t="shared" si="21"/>
        <v>14.942698500000001</v>
      </c>
      <c r="L124" s="194">
        <f t="shared" si="21"/>
        <v>22.791455299999999</v>
      </c>
      <c r="M124" s="194">
        <f t="shared" si="21"/>
        <v>52.715150799999996</v>
      </c>
      <c r="N124" s="388">
        <f t="shared" si="17"/>
        <v>253.9913387</v>
      </c>
    </row>
    <row r="125" spans="1:14" s="297" customFormat="1" ht="21" customHeight="1">
      <c r="A125" s="105" t="s">
        <v>70</v>
      </c>
      <c r="B125" s="77">
        <v>9.7065356000000005</v>
      </c>
      <c r="C125" s="4">
        <v>16.3072415</v>
      </c>
      <c r="D125" s="4">
        <v>3.9665218999999947</v>
      </c>
      <c r="E125" s="4">
        <v>4.7262367000000003</v>
      </c>
      <c r="F125" s="4">
        <v>4.1768257999999996</v>
      </c>
      <c r="G125" s="4"/>
      <c r="H125" s="54"/>
      <c r="I125" s="54">
        <v>63.575914400000002</v>
      </c>
      <c r="J125" s="54">
        <v>18.8454014</v>
      </c>
      <c r="K125" s="54">
        <v>14.942698500000001</v>
      </c>
      <c r="L125" s="54">
        <v>22.791455299999999</v>
      </c>
      <c r="M125" s="66">
        <v>46.048749899999997</v>
      </c>
      <c r="N125" s="397">
        <f t="shared" si="17"/>
        <v>205.08758099999997</v>
      </c>
    </row>
    <row r="126" spans="1:14" s="297" customFormat="1" ht="21" customHeight="1">
      <c r="A126" s="126" t="s">
        <v>71</v>
      </c>
      <c r="B126" s="59"/>
      <c r="C126" s="10"/>
      <c r="D126" s="10"/>
      <c r="E126" s="10"/>
      <c r="F126" s="42"/>
      <c r="G126" s="42"/>
      <c r="H126" s="43"/>
      <c r="I126" s="43"/>
      <c r="J126" s="43"/>
      <c r="K126" s="43"/>
      <c r="L126" s="43"/>
      <c r="M126" s="44">
        <v>6.6664009000000002</v>
      </c>
      <c r="N126" s="394">
        <f t="shared" si="17"/>
        <v>6.6664009000000002</v>
      </c>
    </row>
    <row r="127" spans="1:14" s="297" customFormat="1" ht="21" customHeight="1" thickBot="1">
      <c r="A127" s="178" t="s">
        <v>68</v>
      </c>
      <c r="B127" s="78"/>
      <c r="C127" s="9"/>
      <c r="D127" s="9"/>
      <c r="E127" s="9"/>
      <c r="F127" s="76"/>
      <c r="G127" s="76"/>
      <c r="H127" s="79"/>
      <c r="I127" s="79">
        <v>29.185148000000002</v>
      </c>
      <c r="J127" s="79">
        <v>13.052208800000001</v>
      </c>
      <c r="K127" s="79"/>
      <c r="L127" s="79"/>
      <c r="M127" s="80"/>
      <c r="N127" s="416">
        <f t="shared" si="17"/>
        <v>42.237356800000001</v>
      </c>
    </row>
    <row r="128" spans="1:14" s="297" customFormat="1" ht="21" customHeight="1" thickBot="1">
      <c r="A128" s="166" t="s">
        <v>208</v>
      </c>
      <c r="B128" s="5">
        <f t="shared" ref="B128:M128" si="22">B119+B105+B124</f>
        <v>1097.5902529000002</v>
      </c>
      <c r="C128" s="5">
        <f>C119+C105+C124</f>
        <v>1029.7215163999999</v>
      </c>
      <c r="D128" s="5">
        <f t="shared" si="22"/>
        <v>1024.6523287999999</v>
      </c>
      <c r="E128" s="5">
        <f t="shared" si="22"/>
        <v>938.98291749999999</v>
      </c>
      <c r="F128" s="169">
        <f t="shared" si="22"/>
        <v>1061.7207071999999</v>
      </c>
      <c r="G128" s="2">
        <f t="shared" si="22"/>
        <v>1101.8536394</v>
      </c>
      <c r="H128" s="2">
        <f t="shared" si="22"/>
        <v>1208.2460477</v>
      </c>
      <c r="I128" s="2">
        <f t="shared" si="22"/>
        <v>1162.0876989999999</v>
      </c>
      <c r="J128" s="2">
        <f t="shared" si="22"/>
        <v>951.91122580000001</v>
      </c>
      <c r="K128" s="2">
        <f t="shared" si="22"/>
        <v>964.3924336</v>
      </c>
      <c r="L128" s="2">
        <f>L119+L105+L124</f>
        <v>1057.2660501999999</v>
      </c>
      <c r="M128" s="3">
        <f t="shared" si="22"/>
        <v>1216.5772318999998</v>
      </c>
      <c r="N128" s="421">
        <f>SUM(B128:M128)</f>
        <v>12815.002050399999</v>
      </c>
    </row>
    <row r="129" spans="1:14" s="296" customFormat="1" ht="21" customHeight="1" thickBot="1">
      <c r="A129" s="166" t="s">
        <v>72</v>
      </c>
      <c r="B129" s="5">
        <v>21.401365299999952</v>
      </c>
      <c r="C129" s="5">
        <v>19.051760499999641</v>
      </c>
      <c r="D129" s="5">
        <v>15.536919599999905</v>
      </c>
      <c r="E129" s="5">
        <v>15.160918199999809</v>
      </c>
      <c r="F129" s="5">
        <v>24.489568099999786</v>
      </c>
      <c r="G129" s="5">
        <v>22.88216419999981</v>
      </c>
      <c r="H129" s="5">
        <v>27.174633900000334</v>
      </c>
      <c r="I129" s="5">
        <v>24.274841099999762</v>
      </c>
      <c r="J129" s="5">
        <v>19.68776270000015</v>
      </c>
      <c r="K129" s="5">
        <v>17.816370899999999</v>
      </c>
      <c r="L129" s="5">
        <v>20.499617600000001</v>
      </c>
      <c r="M129" s="5">
        <v>23.290230399999999</v>
      </c>
      <c r="N129" s="402">
        <f>SUM(B129:M129)</f>
        <v>251.26615249999918</v>
      </c>
    </row>
    <row r="130" spans="1:14" s="296" customFormat="1" ht="33" customHeight="1" thickBot="1">
      <c r="A130" s="182" t="s">
        <v>73</v>
      </c>
      <c r="B130" s="214">
        <f>B129+B128</f>
        <v>1118.9916182000002</v>
      </c>
      <c r="C130" s="214">
        <f>C129+C128</f>
        <v>1048.7732768999995</v>
      </c>
      <c r="D130" s="214">
        <f t="shared" ref="D130:J130" si="23">D129+D128</f>
        <v>1040.1892483999998</v>
      </c>
      <c r="E130" s="214">
        <f t="shared" si="23"/>
        <v>954.14383569999984</v>
      </c>
      <c r="F130" s="215">
        <f t="shared" si="23"/>
        <v>1086.2102752999997</v>
      </c>
      <c r="G130" s="215">
        <f>G129+G128</f>
        <v>1124.7358035999998</v>
      </c>
      <c r="H130" s="215">
        <f t="shared" si="23"/>
        <v>1235.4206816000003</v>
      </c>
      <c r="I130" s="215">
        <f>I129+I128</f>
        <v>1186.3625400999997</v>
      </c>
      <c r="J130" s="215">
        <f t="shared" si="23"/>
        <v>971.59898850000013</v>
      </c>
      <c r="K130" s="215">
        <f>K129+K128</f>
        <v>982.20880450000004</v>
      </c>
      <c r="L130" s="215">
        <f>L129+L128</f>
        <v>1077.7656677999998</v>
      </c>
      <c r="M130" s="216">
        <f>M129+M128</f>
        <v>1239.8674622999997</v>
      </c>
      <c r="N130" s="423">
        <f t="shared" si="17"/>
        <v>13066.268202899999</v>
      </c>
    </row>
    <row r="131" spans="1:14" ht="18.75" thickBot="1">
      <c r="A131" s="461" t="s">
        <v>209</v>
      </c>
      <c r="B131" s="189">
        <f>B4+B92-B119</f>
        <v>1133.5433882999998</v>
      </c>
      <c r="C131" s="190">
        <f t="shared" ref="C131:M131" si="24">C4+C92-C119</f>
        <v>1058.8303067000002</v>
      </c>
      <c r="D131" s="190">
        <f t="shared" si="24"/>
        <v>1052.1388509000001</v>
      </c>
      <c r="E131" s="190">
        <f t="shared" si="24"/>
        <v>963.66077790000008</v>
      </c>
      <c r="F131" s="190">
        <f t="shared" si="24"/>
        <v>894.34798509999973</v>
      </c>
      <c r="G131" s="190">
        <f t="shared" si="24"/>
        <v>907.61120289999985</v>
      </c>
      <c r="H131" s="190">
        <f t="shared" si="24"/>
        <v>1026.2704857000001</v>
      </c>
      <c r="I131" s="190">
        <f t="shared" si="24"/>
        <v>1075.5347149999998</v>
      </c>
      <c r="J131" s="190">
        <f t="shared" si="24"/>
        <v>952.66920570000002</v>
      </c>
      <c r="K131" s="190">
        <f t="shared" si="24"/>
        <v>985.32529239999997</v>
      </c>
      <c r="L131" s="190">
        <f t="shared" si="24"/>
        <v>1076.9119158000001</v>
      </c>
      <c r="M131" s="191">
        <f t="shared" si="24"/>
        <v>1215.0207259000001</v>
      </c>
      <c r="N131" s="462">
        <f>SUM(B131:M131)</f>
        <v>12341.864852299999</v>
      </c>
    </row>
    <row r="132" spans="1:14">
      <c r="B132" s="307"/>
      <c r="C132" s="307"/>
      <c r="D132" s="307"/>
      <c r="E132" s="307"/>
      <c r="F132" s="307"/>
      <c r="G132" s="307"/>
      <c r="H132" s="307"/>
      <c r="I132" s="307"/>
      <c r="J132" s="307"/>
      <c r="K132" s="307"/>
      <c r="L132" s="307"/>
      <c r="M132" s="307"/>
      <c r="N132" s="318"/>
    </row>
    <row r="133" spans="1:14">
      <c r="B133" s="8"/>
    </row>
    <row r="134" spans="1:14">
      <c r="B134" s="310"/>
      <c r="C134" s="310"/>
      <c r="D134" s="310"/>
      <c r="E134" s="310"/>
      <c r="F134" s="310"/>
      <c r="G134" s="310"/>
      <c r="H134" s="310"/>
      <c r="I134" s="310"/>
      <c r="J134" s="310"/>
      <c r="K134" s="310"/>
      <c r="L134" s="311"/>
      <c r="M134" s="310"/>
      <c r="N134" s="312"/>
    </row>
    <row r="136" spans="1:14">
      <c r="B136" s="310"/>
      <c r="C136" s="310"/>
      <c r="D136" s="310"/>
      <c r="E136" s="310"/>
      <c r="F136" s="310"/>
      <c r="G136" s="310"/>
      <c r="H136" s="310"/>
      <c r="I136" s="310"/>
      <c r="J136" s="310"/>
      <c r="K136" s="310"/>
      <c r="L136" s="310"/>
      <c r="M136" s="310"/>
      <c r="N136" s="312"/>
    </row>
    <row r="139" spans="1:14">
      <c r="B139" s="310"/>
      <c r="C139" s="310"/>
      <c r="D139" s="310"/>
      <c r="E139" s="310"/>
      <c r="F139" s="310"/>
      <c r="G139" s="310"/>
      <c r="H139" s="310"/>
      <c r="I139" s="310"/>
      <c r="J139" s="310"/>
      <c r="K139" s="310"/>
      <c r="L139" s="310"/>
      <c r="M139" s="310"/>
      <c r="N139" s="312"/>
    </row>
    <row r="140" spans="1:14">
      <c r="B140" s="310"/>
      <c r="C140" s="310"/>
      <c r="D140" s="310"/>
      <c r="E140" s="310"/>
      <c r="F140" s="310"/>
      <c r="G140" s="310"/>
      <c r="H140" s="310"/>
      <c r="I140" s="310"/>
      <c r="J140" s="310"/>
      <c r="K140" s="310"/>
      <c r="L140" s="310"/>
      <c r="M140" s="310"/>
      <c r="N140" s="312"/>
    </row>
  </sheetData>
  <mergeCells count="2">
    <mergeCell ref="A1:N1"/>
    <mergeCell ref="M2:N2"/>
  </mergeCells>
  <printOptions horizontalCentered="1"/>
  <pageMargins left="0" right="0" top="0.15748031496063" bottom="0.35433070866141703" header="0.15748031496063" footer="0.15748031496063"/>
  <pageSetup paperSize="9" scale="53" fitToHeight="3" orientation="landscape" r:id="rId1"/>
  <headerFooter alignWithMargins="0"/>
  <rowBreaks count="1" manualBreakCount="1">
    <brk id="9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49"/>
  <sheetViews>
    <sheetView zoomScale="90" zoomScaleNormal="90" zoomScaleSheetLayoutView="80" workbookViewId="0">
      <pane xSplit="1" ySplit="5" topLeftCell="B6" activePane="bottomRight" state="frozen"/>
      <selection pane="topRight" activeCell="C1" sqref="C1"/>
      <selection pane="bottomLeft" activeCell="A8" sqref="A8"/>
      <selection pane="bottomRight" activeCell="B6" sqref="B6"/>
    </sheetView>
  </sheetViews>
  <sheetFormatPr defaultColWidth="9.140625" defaultRowHeight="18"/>
  <cols>
    <col min="1" max="1" width="50.42578125" style="297" customWidth="1"/>
    <col min="2" max="8" width="16.7109375" style="293" customWidth="1"/>
    <col min="9" max="9" width="16.140625" style="293" customWidth="1"/>
    <col min="10" max="13" width="16.7109375" style="293" customWidth="1"/>
    <col min="14" max="14" width="16.7109375" style="309" customWidth="1"/>
    <col min="15" max="15" width="9.7109375" style="293" bestFit="1" customWidth="1"/>
    <col min="16" max="16" width="18.7109375" style="293" bestFit="1" customWidth="1"/>
    <col min="17" max="16384" width="9.140625" style="293"/>
  </cols>
  <sheetData>
    <row r="1" spans="1:17" ht="33.75">
      <c r="A1" s="783" t="s">
        <v>302</v>
      </c>
      <c r="B1" s="783"/>
      <c r="C1" s="783"/>
      <c r="D1" s="783"/>
      <c r="E1" s="783"/>
      <c r="F1" s="783"/>
      <c r="G1" s="783"/>
      <c r="H1" s="783"/>
      <c r="I1" s="783"/>
      <c r="J1" s="783"/>
      <c r="K1" s="783"/>
      <c r="L1" s="783"/>
      <c r="M1" s="783"/>
      <c r="N1" s="783"/>
    </row>
    <row r="2" spans="1:17" s="294" customFormat="1" ht="21" customHeight="1" thickBot="1">
      <c r="A2" s="232"/>
      <c r="B2" s="233">
        <v>30</v>
      </c>
      <c r="C2" s="233">
        <v>31</v>
      </c>
      <c r="D2" s="233">
        <v>30</v>
      </c>
      <c r="E2" s="233"/>
      <c r="F2" s="233"/>
      <c r="G2" s="233"/>
      <c r="H2" s="234">
        <f>F110-F113</f>
        <v>1203.0622446</v>
      </c>
      <c r="I2" s="233"/>
      <c r="J2" s="233"/>
      <c r="K2" s="235">
        <f>I104+I102</f>
        <v>34.176544999999997</v>
      </c>
      <c r="L2" s="233"/>
      <c r="M2" s="784" t="s">
        <v>29</v>
      </c>
      <c r="N2" s="784"/>
    </row>
    <row r="3" spans="1:17" s="295" customFormat="1" ht="24" customHeight="1" thickBot="1">
      <c r="A3" s="98" t="s">
        <v>30</v>
      </c>
      <c r="B3" s="236" t="s">
        <v>4</v>
      </c>
      <c r="C3" s="99" t="s">
        <v>5</v>
      </c>
      <c r="D3" s="99" t="s">
        <v>6</v>
      </c>
      <c r="E3" s="99" t="s">
        <v>7</v>
      </c>
      <c r="F3" s="99" t="s">
        <v>8</v>
      </c>
      <c r="G3" s="99" t="s">
        <v>9</v>
      </c>
      <c r="H3" s="99" t="s">
        <v>10</v>
      </c>
      <c r="I3" s="99" t="s">
        <v>11</v>
      </c>
      <c r="J3" s="100" t="s">
        <v>31</v>
      </c>
      <c r="K3" s="100" t="s">
        <v>32</v>
      </c>
      <c r="L3" s="100" t="s">
        <v>33</v>
      </c>
      <c r="M3" s="99" t="s">
        <v>34</v>
      </c>
      <c r="N3" s="101" t="s">
        <v>12</v>
      </c>
    </row>
    <row r="4" spans="1:17" s="296" customFormat="1" ht="21" customHeight="1" thickBot="1">
      <c r="A4" s="102" t="s">
        <v>74</v>
      </c>
      <c r="B4" s="103">
        <f>B5+B12+B11</f>
        <v>1014.0450346999999</v>
      </c>
      <c r="C4" s="103">
        <f t="shared" ref="C4:M4" si="0">C5+C12+C11</f>
        <v>932.66738939999993</v>
      </c>
      <c r="D4" s="103">
        <f t="shared" si="0"/>
        <v>994.75812580000002</v>
      </c>
      <c r="E4" s="103">
        <f>E5+E12+E11</f>
        <v>1062.0609215000002</v>
      </c>
      <c r="F4" s="103">
        <f t="shared" si="0"/>
        <v>1159.1009194000001</v>
      </c>
      <c r="G4" s="103">
        <f t="shared" si="0"/>
        <v>1207.5430558999999</v>
      </c>
      <c r="H4" s="103">
        <f t="shared" si="0"/>
        <v>1267.2738600999999</v>
      </c>
      <c r="I4" s="103">
        <f t="shared" si="0"/>
        <v>983.70003510000004</v>
      </c>
      <c r="J4" s="103">
        <f t="shared" si="0"/>
        <v>848.42328869999983</v>
      </c>
      <c r="K4" s="103">
        <f t="shared" si="0"/>
        <v>781.94296859999997</v>
      </c>
      <c r="L4" s="103">
        <f>L5+L12+L11</f>
        <v>899.31957519999992</v>
      </c>
      <c r="M4" s="103">
        <f t="shared" si="0"/>
        <v>984.32679759999996</v>
      </c>
      <c r="N4" s="419">
        <f>SUM(B4:M4)</f>
        <v>12135.161972</v>
      </c>
    </row>
    <row r="5" spans="1:17" s="296" customFormat="1" ht="21" customHeight="1" thickBot="1">
      <c r="A5" s="237" t="s">
        <v>35</v>
      </c>
      <c r="B5" s="227">
        <f>SUM(B6:B10)</f>
        <v>331.37799969999998</v>
      </c>
      <c r="C5" s="218">
        <f t="shared" ref="C5:M5" si="1">SUM(C6:C10)</f>
        <v>333.74743379999995</v>
      </c>
      <c r="D5" s="218">
        <f t="shared" si="1"/>
        <v>214.82983490000001</v>
      </c>
      <c r="E5" s="218">
        <f t="shared" si="1"/>
        <v>35.425781700000002</v>
      </c>
      <c r="F5" s="218">
        <f t="shared" si="1"/>
        <v>76.220292799999996</v>
      </c>
      <c r="G5" s="218">
        <f t="shared" si="1"/>
        <v>2.967492</v>
      </c>
      <c r="H5" s="218">
        <f t="shared" si="1"/>
        <v>7.0656932000000001</v>
      </c>
      <c r="I5" s="218">
        <f t="shared" si="1"/>
        <v>149.6116341</v>
      </c>
      <c r="J5" s="218">
        <f t="shared" si="1"/>
        <v>160.28704819999999</v>
      </c>
      <c r="K5" s="218">
        <f t="shared" si="1"/>
        <v>197.82020490000002</v>
      </c>
      <c r="L5" s="218">
        <f t="shared" si="1"/>
        <v>330.8353621</v>
      </c>
      <c r="M5" s="238">
        <f t="shared" si="1"/>
        <v>274.73848699999996</v>
      </c>
      <c r="N5" s="388">
        <f t="shared" ref="N5:N103" si="2">SUM(B5:M5)</f>
        <v>2114.9272644000002</v>
      </c>
    </row>
    <row r="6" spans="1:17" s="297" customFormat="1" ht="21" customHeight="1">
      <c r="A6" s="105" t="s">
        <v>36</v>
      </c>
      <c r="B6" s="106">
        <v>137.28079199999999</v>
      </c>
      <c r="C6" s="107">
        <v>156.214608</v>
      </c>
      <c r="D6" s="107">
        <v>94.267139999999998</v>
      </c>
      <c r="E6" s="107">
        <v>0</v>
      </c>
      <c r="F6" s="107">
        <v>48.502692000000003</v>
      </c>
      <c r="G6" s="108">
        <v>1.708356</v>
      </c>
      <c r="H6" s="108">
        <v>0</v>
      </c>
      <c r="I6" s="108">
        <v>0</v>
      </c>
      <c r="J6" s="108">
        <v>3.6486719999999999</v>
      </c>
      <c r="K6" s="108">
        <v>28.937207999999998</v>
      </c>
      <c r="L6" s="108">
        <v>111.31930800000001</v>
      </c>
      <c r="M6" s="144">
        <v>38.220179999999999</v>
      </c>
      <c r="N6" s="389">
        <f t="shared" si="2"/>
        <v>620.09895600000004</v>
      </c>
    </row>
    <row r="7" spans="1:17" s="297" customFormat="1" ht="21" customHeight="1">
      <c r="A7" s="110" t="s">
        <v>220</v>
      </c>
      <c r="B7" s="112">
        <v>25.172063999999999</v>
      </c>
      <c r="C7" s="113">
        <v>48.132863999999998</v>
      </c>
      <c r="D7" s="113">
        <v>0</v>
      </c>
      <c r="E7" s="113">
        <v>6.9364800000000004</v>
      </c>
      <c r="F7" s="113">
        <v>20.391552000000001</v>
      </c>
      <c r="G7" s="114">
        <v>1.259136</v>
      </c>
      <c r="H7" s="114">
        <v>0</v>
      </c>
      <c r="I7" s="114">
        <v>1.6848000000000001</v>
      </c>
      <c r="J7" s="114"/>
      <c r="K7" s="114">
        <v>3.185568</v>
      </c>
      <c r="L7" s="114">
        <v>46.351008</v>
      </c>
      <c r="M7" s="135">
        <v>53.849088000000002</v>
      </c>
      <c r="N7" s="390">
        <f>SUM(B7:M7)</f>
        <v>206.96256</v>
      </c>
    </row>
    <row r="8" spans="1:17" s="297" customFormat="1" ht="21" customHeight="1">
      <c r="A8" s="110" t="s">
        <v>221</v>
      </c>
      <c r="B8" s="112">
        <v>36.201279999999997</v>
      </c>
      <c r="C8" s="113">
        <v>0.23111999999999999</v>
      </c>
      <c r="D8" s="113">
        <v>0</v>
      </c>
      <c r="E8" s="113">
        <v>0.78935999999999995</v>
      </c>
      <c r="F8" s="113">
        <v>6.9910399999999999</v>
      </c>
      <c r="G8" s="113">
        <v>0</v>
      </c>
      <c r="H8" s="114">
        <v>3.66872</v>
      </c>
      <c r="I8" s="114">
        <v>0.22048000000000001</v>
      </c>
      <c r="J8" s="114"/>
      <c r="K8" s="114"/>
      <c r="L8" s="114">
        <v>7.4901600000000004</v>
      </c>
      <c r="M8" s="135">
        <v>7.9923200000000003</v>
      </c>
      <c r="N8" s="390">
        <f t="shared" ref="N8:N10" si="3">SUM(B8:M8)</f>
        <v>63.584479999999999</v>
      </c>
    </row>
    <row r="9" spans="1:17" s="297" customFormat="1" ht="21" customHeight="1">
      <c r="A9" s="116" t="s">
        <v>79</v>
      </c>
      <c r="B9" s="117">
        <v>129.51288929999998</v>
      </c>
      <c r="C9" s="113">
        <v>126.63098579999999</v>
      </c>
      <c r="D9" s="113">
        <v>116.61485090000001</v>
      </c>
      <c r="E9" s="113">
        <v>25.969076100000002</v>
      </c>
      <c r="F9" s="113">
        <v>0</v>
      </c>
      <c r="G9" s="113">
        <v>0</v>
      </c>
      <c r="H9" s="113">
        <v>3.3969732000000001</v>
      </c>
      <c r="I9" s="113">
        <v>147.7063541</v>
      </c>
      <c r="J9" s="113">
        <v>156.63837619999998</v>
      </c>
      <c r="K9" s="113">
        <v>165.69742890000001</v>
      </c>
      <c r="L9" s="113">
        <v>165.67488609999998</v>
      </c>
      <c r="M9" s="146">
        <v>174.67689899999999</v>
      </c>
      <c r="N9" s="390">
        <f t="shared" si="3"/>
        <v>1212.5187196000002</v>
      </c>
    </row>
    <row r="10" spans="1:17" s="297" customFormat="1" ht="21" customHeight="1" thickBot="1">
      <c r="A10" s="313" t="s">
        <v>303</v>
      </c>
      <c r="B10" s="119">
        <v>3.2109744</v>
      </c>
      <c r="C10" s="119">
        <v>2.5378560000000001</v>
      </c>
      <c r="D10" s="119">
        <v>3.9478439999999999</v>
      </c>
      <c r="E10" s="120">
        <v>1.7308656</v>
      </c>
      <c r="F10" s="120">
        <v>0.3350088</v>
      </c>
      <c r="G10" s="120">
        <v>0</v>
      </c>
      <c r="H10" s="120">
        <v>0</v>
      </c>
      <c r="I10" s="120">
        <v>0</v>
      </c>
      <c r="J10" s="120"/>
      <c r="K10" s="120"/>
      <c r="L10" s="120">
        <v>0</v>
      </c>
      <c r="M10" s="239">
        <v>0</v>
      </c>
      <c r="N10" s="391">
        <f t="shared" si="3"/>
        <v>11.762548799999999</v>
      </c>
    </row>
    <row r="11" spans="1:17" s="297" customFormat="1" ht="21" customHeight="1" thickBot="1">
      <c r="A11" s="217" t="s">
        <v>14</v>
      </c>
      <c r="B11" s="218">
        <v>7.1291222000000003</v>
      </c>
      <c r="C11" s="218">
        <v>6.2233080999999997</v>
      </c>
      <c r="D11" s="218">
        <v>7.0544794</v>
      </c>
      <c r="E11" s="219">
        <v>9.3658599999999996</v>
      </c>
      <c r="F11" s="219">
        <v>5.1875007000000002</v>
      </c>
      <c r="G11" s="219">
        <v>5.1700514000000002</v>
      </c>
      <c r="H11" s="219">
        <v>8.056867200000001</v>
      </c>
      <c r="I11" s="219">
        <v>7.5781389000000008</v>
      </c>
      <c r="J11" s="219">
        <v>8.1016846999999999</v>
      </c>
      <c r="K11" s="219">
        <v>7.2028322000000005</v>
      </c>
      <c r="L11" s="219">
        <v>6.7523822999999998</v>
      </c>
      <c r="M11" s="240">
        <v>6.4561542999999997</v>
      </c>
      <c r="N11" s="392">
        <f>SUM(B11:M11)</f>
        <v>84.278381399999986</v>
      </c>
    </row>
    <row r="12" spans="1:17" s="296" customFormat="1" ht="21" customHeight="1" thickBot="1">
      <c r="A12" s="241" t="s">
        <v>37</v>
      </c>
      <c r="B12" s="242">
        <f t="shared" ref="B12:M12" si="4">B13+B21+B39</f>
        <v>675.53791279999996</v>
      </c>
      <c r="C12" s="243">
        <f t="shared" si="4"/>
        <v>592.69664749999993</v>
      </c>
      <c r="D12" s="243">
        <f t="shared" si="4"/>
        <v>772.87381149999999</v>
      </c>
      <c r="E12" s="244">
        <f t="shared" si="4"/>
        <v>1017.2692798</v>
      </c>
      <c r="F12" s="244">
        <f t="shared" si="4"/>
        <v>1077.6931259</v>
      </c>
      <c r="G12" s="244">
        <f t="shared" si="4"/>
        <v>1199.4055125</v>
      </c>
      <c r="H12" s="244">
        <f t="shared" si="4"/>
        <v>1252.1512997</v>
      </c>
      <c r="I12" s="244">
        <f t="shared" si="4"/>
        <v>826.51026210000009</v>
      </c>
      <c r="J12" s="244">
        <f t="shared" si="4"/>
        <v>680.03455579999991</v>
      </c>
      <c r="K12" s="244">
        <f t="shared" si="4"/>
        <v>576.91993149999996</v>
      </c>
      <c r="L12" s="244">
        <f t="shared" si="4"/>
        <v>561.7318307999999</v>
      </c>
      <c r="M12" s="245">
        <f t="shared" si="4"/>
        <v>703.13215630000002</v>
      </c>
      <c r="N12" s="393">
        <f>SUM(B12:M12)</f>
        <v>9935.9563261999992</v>
      </c>
    </row>
    <row r="13" spans="1:17" s="296" customFormat="1" ht="21" customHeight="1" thickBot="1">
      <c r="A13" s="217" t="s">
        <v>0</v>
      </c>
      <c r="B13" s="218">
        <f t="shared" ref="B13:M13" si="5">SUM(B14:B20)</f>
        <v>341.72054700000001</v>
      </c>
      <c r="C13" s="218">
        <f t="shared" si="5"/>
        <v>303.48969229999994</v>
      </c>
      <c r="D13" s="218">
        <f t="shared" si="5"/>
        <v>333.21919359999998</v>
      </c>
      <c r="E13" s="219">
        <f t="shared" si="5"/>
        <v>532.36478310000007</v>
      </c>
      <c r="F13" s="219">
        <f t="shared" si="5"/>
        <v>602.9105366</v>
      </c>
      <c r="G13" s="219">
        <f t="shared" si="5"/>
        <v>761.84958199999983</v>
      </c>
      <c r="H13" s="219">
        <f t="shared" si="5"/>
        <v>910.84761819999994</v>
      </c>
      <c r="I13" s="219">
        <f t="shared" si="5"/>
        <v>580.24090220000005</v>
      </c>
      <c r="J13" s="219">
        <f t="shared" si="5"/>
        <v>444.14590249999992</v>
      </c>
      <c r="K13" s="219">
        <f t="shared" si="5"/>
        <v>338.85186019999998</v>
      </c>
      <c r="L13" s="219">
        <f t="shared" si="5"/>
        <v>288.42255349999994</v>
      </c>
      <c r="M13" s="220">
        <f t="shared" si="5"/>
        <v>363.03115359999998</v>
      </c>
      <c r="N13" s="392">
        <f t="shared" si="2"/>
        <v>5801.0943248000003</v>
      </c>
      <c r="P13" s="299"/>
    </row>
    <row r="14" spans="1:17" s="297" customFormat="1" ht="21" customHeight="1">
      <c r="A14" s="126" t="s">
        <v>222</v>
      </c>
      <c r="B14" s="246">
        <v>212.84046000000001</v>
      </c>
      <c r="C14" s="107">
        <v>184.52825999999999</v>
      </c>
      <c r="D14" s="107">
        <v>188.27046000000001</v>
      </c>
      <c r="E14" s="107">
        <v>347.76756</v>
      </c>
      <c r="F14" s="107">
        <v>428.35716000000002</v>
      </c>
      <c r="G14" s="107">
        <v>595.75067999999999</v>
      </c>
      <c r="H14" s="108">
        <v>739.74599999999998</v>
      </c>
      <c r="I14" s="108">
        <v>438.86934000000002</v>
      </c>
      <c r="J14" s="108">
        <v>309.43457999999998</v>
      </c>
      <c r="K14" s="108">
        <v>203.31108</v>
      </c>
      <c r="L14" s="108">
        <v>160.95996</v>
      </c>
      <c r="M14" s="109">
        <v>209.29859999999999</v>
      </c>
      <c r="N14" s="394">
        <f t="shared" si="2"/>
        <v>4019.1341400000006</v>
      </c>
      <c r="Q14" s="296"/>
    </row>
    <row r="15" spans="1:17" s="297" customFormat="1" ht="21" customHeight="1">
      <c r="A15" s="110" t="s">
        <v>223</v>
      </c>
      <c r="B15" s="127">
        <v>46.297620000000002</v>
      </c>
      <c r="C15" s="113">
        <v>43.723036799999996</v>
      </c>
      <c r="D15" s="113">
        <v>49.1767416</v>
      </c>
      <c r="E15" s="113">
        <v>67.969857599999997</v>
      </c>
      <c r="F15" s="113">
        <v>76.83359759999999</v>
      </c>
      <c r="G15" s="113">
        <v>90.452376000000001</v>
      </c>
      <c r="H15" s="114">
        <v>96.309151200000002</v>
      </c>
      <c r="I15" s="114">
        <v>75.656347199999999</v>
      </c>
      <c r="J15" s="114">
        <v>62.04618</v>
      </c>
      <c r="K15" s="114">
        <v>42.837739200000001</v>
      </c>
      <c r="L15" s="114">
        <v>38.868803999999997</v>
      </c>
      <c r="M15" s="115">
        <v>48.193905600000001</v>
      </c>
      <c r="N15" s="395">
        <f t="shared" si="2"/>
        <v>738.36535680000009</v>
      </c>
    </row>
    <row r="16" spans="1:17" s="297" customFormat="1" ht="21" customHeight="1">
      <c r="A16" s="110" t="s">
        <v>224</v>
      </c>
      <c r="B16" s="127">
        <v>5.6985599999999996</v>
      </c>
      <c r="C16" s="113">
        <v>5.04392</v>
      </c>
      <c r="D16" s="113">
        <v>5.2808000000000002</v>
      </c>
      <c r="E16" s="113">
        <v>20.07432</v>
      </c>
      <c r="F16" s="113">
        <v>19.00752</v>
      </c>
      <c r="G16" s="113">
        <v>17.6736</v>
      </c>
      <c r="H16" s="114">
        <v>18.859680000000001</v>
      </c>
      <c r="I16" s="114">
        <v>15.50136</v>
      </c>
      <c r="J16" s="113">
        <v>18.173120000000001</v>
      </c>
      <c r="K16" s="114">
        <v>20.00712</v>
      </c>
      <c r="L16" s="114">
        <v>20.338080000000001</v>
      </c>
      <c r="M16" s="115">
        <v>28.587440000000001</v>
      </c>
      <c r="N16" s="395">
        <f t="shared" si="2"/>
        <v>194.24552</v>
      </c>
    </row>
    <row r="17" spans="1:14" s="297" customFormat="1" ht="21" customHeight="1">
      <c r="A17" s="110" t="s">
        <v>225</v>
      </c>
      <c r="B17" s="127">
        <v>14.66512</v>
      </c>
      <c r="C17" s="113">
        <v>13.38616</v>
      </c>
      <c r="D17" s="113">
        <v>16.616479999999999</v>
      </c>
      <c r="E17" s="113">
        <v>29.81776</v>
      </c>
      <c r="F17" s="113">
        <v>31.040800000000001</v>
      </c>
      <c r="G17" s="113">
        <v>32.262880000000003</v>
      </c>
      <c r="H17" s="114">
        <v>23.4604</v>
      </c>
      <c r="I17" s="114">
        <v>27.283760000000001</v>
      </c>
      <c r="J17" s="114">
        <v>26.35904</v>
      </c>
      <c r="K17" s="114">
        <v>27.688639999999999</v>
      </c>
      <c r="L17" s="114">
        <v>29.691040000000001</v>
      </c>
      <c r="M17" s="115">
        <v>38.765360000000001</v>
      </c>
      <c r="N17" s="395">
        <f t="shared" si="2"/>
        <v>311.03744</v>
      </c>
    </row>
    <row r="18" spans="1:14" s="297" customFormat="1" ht="21" customHeight="1">
      <c r="A18" s="110" t="s">
        <v>226</v>
      </c>
      <c r="B18" s="127">
        <v>17.233381999999999</v>
      </c>
      <c r="C18" s="113">
        <v>15.5604455</v>
      </c>
      <c r="D18" s="113">
        <v>16.058637000000001</v>
      </c>
      <c r="E18" s="113">
        <v>15.263265499999999</v>
      </c>
      <c r="F18" s="113">
        <v>7.9150689999999999</v>
      </c>
      <c r="G18" s="113">
        <v>3.192196</v>
      </c>
      <c r="H18" s="114">
        <v>6.9442769999999996</v>
      </c>
      <c r="I18" s="114">
        <v>2.6815500000000001</v>
      </c>
      <c r="J18" s="114">
        <v>3.1868124999999998</v>
      </c>
      <c r="K18" s="114">
        <v>15.614046</v>
      </c>
      <c r="L18" s="114">
        <v>11.6662795</v>
      </c>
      <c r="M18" s="115">
        <v>12.293538</v>
      </c>
      <c r="N18" s="395">
        <f t="shared" si="2"/>
        <v>127.609498</v>
      </c>
    </row>
    <row r="19" spans="1:14" s="297" customFormat="1" ht="21" customHeight="1">
      <c r="A19" s="110" t="s">
        <v>227</v>
      </c>
      <c r="B19" s="127">
        <v>21.815204999999999</v>
      </c>
      <c r="C19" s="113">
        <v>18.039269999999998</v>
      </c>
      <c r="D19" s="113">
        <v>26.374874999999999</v>
      </c>
      <c r="E19" s="113">
        <v>16.240020000000001</v>
      </c>
      <c r="F19" s="113">
        <v>9.4869900000000005</v>
      </c>
      <c r="G19" s="113">
        <v>3.3316499999999998</v>
      </c>
      <c r="H19" s="114">
        <v>2.78451</v>
      </c>
      <c r="I19" s="114">
        <v>0.39274500000000001</v>
      </c>
      <c r="J19" s="114">
        <v>3.1427700000000001</v>
      </c>
      <c r="K19" s="114">
        <v>10.119434999999999</v>
      </c>
      <c r="L19" s="114">
        <v>9.7335899999999995</v>
      </c>
      <c r="M19" s="115">
        <v>9.2987099999999998</v>
      </c>
      <c r="N19" s="395">
        <f t="shared" si="2"/>
        <v>130.75977</v>
      </c>
    </row>
    <row r="20" spans="1:14" s="297" customFormat="1" ht="21" customHeight="1" thickBot="1">
      <c r="A20" s="128" t="s">
        <v>228</v>
      </c>
      <c r="B20" s="247">
        <v>23.170200000000001</v>
      </c>
      <c r="C20" s="120">
        <v>23.208600000000001</v>
      </c>
      <c r="D20" s="120">
        <v>31.441199999999998</v>
      </c>
      <c r="E20" s="120">
        <v>35.231999999999999</v>
      </c>
      <c r="F20" s="120">
        <v>30.269400000000001</v>
      </c>
      <c r="G20" s="120">
        <v>19.186199999999999</v>
      </c>
      <c r="H20" s="129">
        <v>22.743600000000001</v>
      </c>
      <c r="I20" s="129">
        <v>19.855799999999999</v>
      </c>
      <c r="J20" s="129">
        <v>21.8034</v>
      </c>
      <c r="K20" s="129">
        <v>19.273800000000001</v>
      </c>
      <c r="L20" s="129">
        <v>17.1648</v>
      </c>
      <c r="M20" s="130">
        <v>16.593599999999999</v>
      </c>
      <c r="N20" s="396">
        <f t="shared" si="2"/>
        <v>279.94259999999997</v>
      </c>
    </row>
    <row r="21" spans="1:14" s="296" customFormat="1" ht="21" customHeight="1" thickBot="1">
      <c r="A21" s="217" t="s">
        <v>1</v>
      </c>
      <c r="B21" s="218">
        <f>SUM(B22:B38)</f>
        <v>288.5735105</v>
      </c>
      <c r="C21" s="218">
        <f t="shared" ref="C21:M21" si="6">SUM(C22:C38)</f>
        <v>246.09447890000001</v>
      </c>
      <c r="D21" s="218">
        <f t="shared" si="6"/>
        <v>372.11351170000006</v>
      </c>
      <c r="E21" s="218">
        <f t="shared" si="6"/>
        <v>406.70707489999995</v>
      </c>
      <c r="F21" s="218">
        <f t="shared" si="6"/>
        <v>392.34618880000005</v>
      </c>
      <c r="G21" s="218">
        <f t="shared" si="6"/>
        <v>365.7745276</v>
      </c>
      <c r="H21" s="218">
        <f t="shared" si="6"/>
        <v>292.19054130000001</v>
      </c>
      <c r="I21" s="218">
        <f t="shared" si="6"/>
        <v>193.78129520000002</v>
      </c>
      <c r="J21" s="218">
        <f t="shared" si="6"/>
        <v>198.1991165</v>
      </c>
      <c r="K21" s="218">
        <f t="shared" si="6"/>
        <v>194.1092481</v>
      </c>
      <c r="L21" s="218">
        <f t="shared" si="6"/>
        <v>223.7720812</v>
      </c>
      <c r="M21" s="218">
        <f t="shared" si="6"/>
        <v>282.44658129999999</v>
      </c>
      <c r="N21" s="388">
        <f>SUM(B21:M21)</f>
        <v>3456.1081559999998</v>
      </c>
    </row>
    <row r="22" spans="1:14" s="297" customFormat="1" ht="21" customHeight="1">
      <c r="A22" s="105" t="s">
        <v>229</v>
      </c>
      <c r="B22" s="106">
        <v>86.138959999999997</v>
      </c>
      <c r="C22" s="131">
        <v>73.144440000000003</v>
      </c>
      <c r="D22" s="131">
        <v>107.46704</v>
      </c>
      <c r="E22" s="131">
        <v>105.19540000000001</v>
      </c>
      <c r="F22" s="131">
        <v>106.30664</v>
      </c>
      <c r="G22" s="131">
        <v>92.143207000000004</v>
      </c>
      <c r="H22" s="132">
        <v>63.912480000000002</v>
      </c>
      <c r="I22" s="132">
        <v>43.274760000000001</v>
      </c>
      <c r="J22" s="132">
        <v>35.167679999999997</v>
      </c>
      <c r="K22" s="132">
        <v>33.3626</v>
      </c>
      <c r="L22" s="132">
        <v>41.054040000000001</v>
      </c>
      <c r="M22" s="133">
        <v>60.909872</v>
      </c>
      <c r="N22" s="397">
        <f t="shared" si="2"/>
        <v>848.07711900000004</v>
      </c>
    </row>
    <row r="23" spans="1:14" s="297" customFormat="1" ht="21" customHeight="1">
      <c r="A23" s="110" t="s">
        <v>230</v>
      </c>
      <c r="B23" s="112">
        <v>25.625935800000001</v>
      </c>
      <c r="C23" s="113">
        <v>20.3602527</v>
      </c>
      <c r="D23" s="113">
        <v>31.891673699999998</v>
      </c>
      <c r="E23" s="113">
        <v>33.390371699999996</v>
      </c>
      <c r="F23" s="113">
        <v>30.792636000000002</v>
      </c>
      <c r="G23" s="113">
        <v>33.458598000000002</v>
      </c>
      <c r="H23" s="114">
        <v>34.116071399999996</v>
      </c>
      <c r="I23" s="114">
        <v>22.011479100000003</v>
      </c>
      <c r="J23" s="114">
        <v>21.599772300000001</v>
      </c>
      <c r="K23" s="114">
        <v>17.003736</v>
      </c>
      <c r="L23" s="114">
        <v>19.781540100000001</v>
      </c>
      <c r="M23" s="115">
        <v>25.582492800000001</v>
      </c>
      <c r="N23" s="395">
        <f>SUM(B23:M23)</f>
        <v>315.61455960000006</v>
      </c>
    </row>
    <row r="24" spans="1:14" s="297" customFormat="1" ht="21" customHeight="1">
      <c r="A24" s="110" t="s">
        <v>231</v>
      </c>
      <c r="B24" s="112">
        <v>28.197635999999999</v>
      </c>
      <c r="C24" s="113">
        <v>24.522293999999999</v>
      </c>
      <c r="D24" s="113">
        <v>27.505008</v>
      </c>
      <c r="E24" s="113">
        <v>27.598044000000002</v>
      </c>
      <c r="F24" s="113">
        <v>25.151496000000002</v>
      </c>
      <c r="G24" s="113">
        <v>27.093485999999999</v>
      </c>
      <c r="H24" s="114">
        <v>27.809135999999999</v>
      </c>
      <c r="I24" s="114">
        <v>25.699643999999999</v>
      </c>
      <c r="J24" s="114">
        <v>25.973958</v>
      </c>
      <c r="K24" s="114">
        <v>22.720002000000001</v>
      </c>
      <c r="L24" s="114">
        <v>25.077120000000001</v>
      </c>
      <c r="M24" s="115">
        <v>26.509823999999998</v>
      </c>
      <c r="N24" s="395">
        <f t="shared" si="2"/>
        <v>313.85764799999998</v>
      </c>
    </row>
    <row r="25" spans="1:14" s="297" customFormat="1" ht="21" customHeight="1">
      <c r="A25" s="110" t="s">
        <v>232</v>
      </c>
      <c r="B25" s="112">
        <v>29.824819999999999</v>
      </c>
      <c r="C25" s="113">
        <v>23.70834</v>
      </c>
      <c r="D25" s="113">
        <v>51.832520000000002</v>
      </c>
      <c r="E25" s="113">
        <v>54.054319999999997</v>
      </c>
      <c r="F25" s="113">
        <v>40.595739999999999</v>
      </c>
      <c r="G25" s="113">
        <v>50.144579999999998</v>
      </c>
      <c r="H25" s="114">
        <v>47.201520000000002</v>
      </c>
      <c r="I25" s="114">
        <v>1.36588</v>
      </c>
      <c r="J25" s="114">
        <v>26.891400000000001</v>
      </c>
      <c r="K25" s="114">
        <v>25.037700000000001</v>
      </c>
      <c r="L25" s="114">
        <v>28.301020000000001</v>
      </c>
      <c r="M25" s="115">
        <v>34.791800000000002</v>
      </c>
      <c r="N25" s="395">
        <f t="shared" si="2"/>
        <v>413.74963999999994</v>
      </c>
    </row>
    <row r="26" spans="1:14" s="297" customFormat="1" ht="21" customHeight="1">
      <c r="A26" s="110" t="s">
        <v>233</v>
      </c>
      <c r="B26" s="112">
        <v>7.2241248000000002</v>
      </c>
      <c r="C26" s="113">
        <v>6.6486912</v>
      </c>
      <c r="D26" s="113">
        <v>7.6097757000000001</v>
      </c>
      <c r="E26" s="113">
        <v>10.9529406</v>
      </c>
      <c r="F26" s="113">
        <v>11.712768000000001</v>
      </c>
      <c r="G26" s="113">
        <v>10.545981800000002</v>
      </c>
      <c r="H26" s="114">
        <v>5.8501092000000003</v>
      </c>
      <c r="I26" s="114">
        <v>4.4947925999999994</v>
      </c>
      <c r="J26" s="114">
        <v>4.4748377000000001</v>
      </c>
      <c r="K26" s="114">
        <v>4.4478780000000002</v>
      </c>
      <c r="L26" s="114">
        <v>4.7436204999999996</v>
      </c>
      <c r="M26" s="115">
        <v>6.3022274999999999</v>
      </c>
      <c r="N26" s="395">
        <f t="shared" si="2"/>
        <v>85.007747600000002</v>
      </c>
    </row>
    <row r="27" spans="1:14" s="297" customFormat="1" ht="21" customHeight="1">
      <c r="A27" s="110" t="s">
        <v>234</v>
      </c>
      <c r="B27" s="112">
        <v>4.1880000000000001E-2</v>
      </c>
      <c r="C27" s="127">
        <v>1.38E-2</v>
      </c>
      <c r="D27" s="113">
        <v>0.68952000000000002</v>
      </c>
      <c r="E27" s="113">
        <v>2.1196799999999998</v>
      </c>
      <c r="F27" s="113">
        <v>1.8928799999999999</v>
      </c>
      <c r="G27" s="113">
        <v>2.71332</v>
      </c>
      <c r="H27" s="114">
        <v>1.16388</v>
      </c>
      <c r="I27" s="114">
        <v>1.35324</v>
      </c>
      <c r="J27" s="114">
        <v>0.24743999999999999</v>
      </c>
      <c r="K27" s="114">
        <v>0</v>
      </c>
      <c r="L27" s="114">
        <v>8.1600000000000006E-2</v>
      </c>
      <c r="M27" s="115">
        <v>0.64115999999999995</v>
      </c>
      <c r="N27" s="395">
        <f t="shared" si="2"/>
        <v>10.958399999999997</v>
      </c>
    </row>
    <row r="28" spans="1:14" s="297" customFormat="1" ht="21" customHeight="1">
      <c r="A28" s="110" t="s">
        <v>38</v>
      </c>
      <c r="B28" s="112">
        <v>17.544235199999999</v>
      </c>
      <c r="C28" s="113">
        <v>15.6995573</v>
      </c>
      <c r="D28" s="113">
        <v>27.180812600000003</v>
      </c>
      <c r="E28" s="113">
        <v>25.680555899999998</v>
      </c>
      <c r="F28" s="113">
        <v>29.673344199999999</v>
      </c>
      <c r="G28" s="113">
        <v>22.5863467</v>
      </c>
      <c r="H28" s="114">
        <v>12.0349371</v>
      </c>
      <c r="I28" s="114">
        <v>8.3927464999999994</v>
      </c>
      <c r="J28" s="114">
        <v>8.1961712000000002</v>
      </c>
      <c r="K28" s="114">
        <v>9.2246056999999997</v>
      </c>
      <c r="L28" s="114">
        <v>11.176720300000001</v>
      </c>
      <c r="M28" s="115">
        <v>14.313222300000001</v>
      </c>
      <c r="N28" s="395">
        <f t="shared" si="2"/>
        <v>201.70325500000001</v>
      </c>
    </row>
    <row r="29" spans="1:14" s="297" customFormat="1" ht="21" customHeight="1">
      <c r="A29" s="110" t="s">
        <v>235</v>
      </c>
      <c r="B29" s="112">
        <v>7.9059840000000001</v>
      </c>
      <c r="C29" s="113">
        <v>7.4383331999999998</v>
      </c>
      <c r="D29" s="113">
        <v>11.020662</v>
      </c>
      <c r="E29" s="113">
        <v>11.2939854</v>
      </c>
      <c r="F29" s="113">
        <v>11.1485976</v>
      </c>
      <c r="G29" s="113">
        <v>11.571105599999999</v>
      </c>
      <c r="H29" s="114">
        <v>9.0305765999999998</v>
      </c>
      <c r="I29" s="114">
        <v>7.6625399999999999</v>
      </c>
      <c r="J29" s="114">
        <v>2.3982216000000003</v>
      </c>
      <c r="K29" s="114">
        <v>6.6950004000000005</v>
      </c>
      <c r="L29" s="114">
        <v>7.0033631999999999</v>
      </c>
      <c r="M29" s="115">
        <v>8.4352625999999997</v>
      </c>
      <c r="N29" s="395">
        <f t="shared" si="2"/>
        <v>101.60363220000001</v>
      </c>
    </row>
    <row r="30" spans="1:14" s="297" customFormat="1" ht="21" customHeight="1">
      <c r="A30" s="110" t="s">
        <v>236</v>
      </c>
      <c r="B30" s="112">
        <v>5.1061199999999998</v>
      </c>
      <c r="C30" s="113">
        <v>3.9113760000000002</v>
      </c>
      <c r="D30" s="113">
        <v>8.3061120000000006</v>
      </c>
      <c r="E30" s="113">
        <v>15.639863999999999</v>
      </c>
      <c r="F30" s="113">
        <v>18.637271999999999</v>
      </c>
      <c r="G30" s="113">
        <v>18.161496</v>
      </c>
      <c r="H30" s="114">
        <v>11.784912</v>
      </c>
      <c r="I30" s="114">
        <v>11.468400000000001</v>
      </c>
      <c r="J30" s="114">
        <v>7.1498160000000004</v>
      </c>
      <c r="K30" s="114">
        <v>6.9832799999999997</v>
      </c>
      <c r="L30" s="114">
        <v>6.7528079999999999</v>
      </c>
      <c r="M30" s="115">
        <v>6.3531120000000003</v>
      </c>
      <c r="N30" s="395">
        <f>SUM(B30:M30)</f>
        <v>120.25456799999999</v>
      </c>
    </row>
    <row r="31" spans="1:14" s="297" customFormat="1" ht="21" customHeight="1">
      <c r="A31" s="110" t="s">
        <v>39</v>
      </c>
      <c r="B31" s="112">
        <v>10.214013699999999</v>
      </c>
      <c r="C31" s="113">
        <v>10.013821500000001</v>
      </c>
      <c r="D31" s="113">
        <v>12.287526699999999</v>
      </c>
      <c r="E31" s="113">
        <v>12.287138300000001</v>
      </c>
      <c r="F31" s="113">
        <v>12.281895</v>
      </c>
      <c r="G31" s="113">
        <v>7.0740105</v>
      </c>
      <c r="H31" s="114">
        <v>3.2887770000000001</v>
      </c>
      <c r="I31" s="114">
        <v>2.3105850000000001</v>
      </c>
      <c r="J31" s="114">
        <v>1.6232677</v>
      </c>
      <c r="K31" s="114">
        <v>3.7772489999999999</v>
      </c>
      <c r="L31" s="114">
        <v>5.1133439999999997</v>
      </c>
      <c r="M31" s="115">
        <v>9.0714044999999999</v>
      </c>
      <c r="N31" s="395">
        <f t="shared" si="2"/>
        <v>89.343032899999997</v>
      </c>
    </row>
    <row r="32" spans="1:14" s="297" customFormat="1" ht="21" customHeight="1">
      <c r="A32" s="110" t="s">
        <v>237</v>
      </c>
      <c r="B32" s="112">
        <v>3.2986800000000001</v>
      </c>
      <c r="C32" s="113">
        <v>2.7794400000000001</v>
      </c>
      <c r="D32" s="113">
        <v>3.4040400000000002</v>
      </c>
      <c r="E32" s="113">
        <v>6.8154000000000003</v>
      </c>
      <c r="F32" s="113">
        <v>11.994960000000001</v>
      </c>
      <c r="G32" s="113">
        <v>11.780519999999999</v>
      </c>
      <c r="H32" s="114">
        <v>8.7698400000000003</v>
      </c>
      <c r="I32" s="114">
        <v>7.3630800000000001</v>
      </c>
      <c r="J32" s="114">
        <v>7.9215600000000004</v>
      </c>
      <c r="K32" s="114">
        <v>6.0104379999999997</v>
      </c>
      <c r="L32" s="114">
        <v>4.9468750000000004</v>
      </c>
      <c r="M32" s="115">
        <v>4.6204799999999997</v>
      </c>
      <c r="N32" s="395">
        <f t="shared" si="2"/>
        <v>79.705313000000004</v>
      </c>
    </row>
    <row r="33" spans="1:14" s="297" customFormat="1" ht="21" customHeight="1">
      <c r="A33" s="110" t="s">
        <v>238</v>
      </c>
      <c r="B33" s="112">
        <v>27.584475000000001</v>
      </c>
      <c r="C33" s="113">
        <v>24.515699999999999</v>
      </c>
      <c r="D33" s="113">
        <v>42.235244999999999</v>
      </c>
      <c r="E33" s="113">
        <v>51.65616</v>
      </c>
      <c r="F33" s="113">
        <v>49.360875</v>
      </c>
      <c r="G33" s="113">
        <v>41.344110000000001</v>
      </c>
      <c r="H33" s="114">
        <v>28.64949</v>
      </c>
      <c r="I33" s="114">
        <v>27.095610000000001</v>
      </c>
      <c r="J33" s="114">
        <v>27.695219999999999</v>
      </c>
      <c r="K33" s="114">
        <v>28.031594999999999</v>
      </c>
      <c r="L33" s="114">
        <v>26.799945000000001</v>
      </c>
      <c r="M33" s="115">
        <v>28.742985000000001</v>
      </c>
      <c r="N33" s="395">
        <f t="shared" si="2"/>
        <v>403.71140999999994</v>
      </c>
    </row>
    <row r="34" spans="1:14" s="297" customFormat="1" ht="21" customHeight="1">
      <c r="A34" s="110" t="s">
        <v>239</v>
      </c>
      <c r="B34" s="134">
        <v>18.8094</v>
      </c>
      <c r="C34" s="113">
        <v>15.71475</v>
      </c>
      <c r="D34" s="113">
        <v>19.357949999999999</v>
      </c>
      <c r="E34" s="113">
        <v>27.903600000000001</v>
      </c>
      <c r="F34" s="113">
        <v>21.60735</v>
      </c>
      <c r="G34" s="113">
        <v>17.767499999999998</v>
      </c>
      <c r="H34" s="114">
        <v>20.841449999999998</v>
      </c>
      <c r="I34" s="114">
        <v>20.46885</v>
      </c>
      <c r="J34" s="114">
        <v>23.435849999999999</v>
      </c>
      <c r="K34" s="114">
        <v>25.705950000000001</v>
      </c>
      <c r="L34" s="114">
        <v>26.627099999999999</v>
      </c>
      <c r="M34" s="115">
        <v>23.929200000000002</v>
      </c>
      <c r="N34" s="395">
        <f t="shared" si="2"/>
        <v>262.16894999999994</v>
      </c>
    </row>
    <row r="35" spans="1:14" s="297" customFormat="1" ht="21" customHeight="1">
      <c r="A35" s="128" t="s">
        <v>240</v>
      </c>
      <c r="B35" s="134">
        <v>21.057245999999999</v>
      </c>
      <c r="C35" s="113">
        <v>17.623683</v>
      </c>
      <c r="D35" s="113">
        <v>21.325626</v>
      </c>
      <c r="E35" s="113">
        <v>22.119615</v>
      </c>
      <c r="F35" s="113">
        <v>21.189734999999999</v>
      </c>
      <c r="G35" s="113">
        <v>19.390266</v>
      </c>
      <c r="H35" s="114">
        <v>17.735382000000001</v>
      </c>
      <c r="I35" s="114">
        <v>10.700613000000001</v>
      </c>
      <c r="J35" s="114">
        <v>5.4239220000000001</v>
      </c>
      <c r="K35" s="114">
        <v>4.9812839999999996</v>
      </c>
      <c r="L35" s="114">
        <v>10.095813</v>
      </c>
      <c r="M35" s="115">
        <v>14.726502</v>
      </c>
      <c r="N35" s="395">
        <f t="shared" si="2"/>
        <v>186.369687</v>
      </c>
    </row>
    <row r="36" spans="1:14" s="297" customFormat="1" ht="21" customHeight="1">
      <c r="A36" s="110" t="s">
        <v>241</v>
      </c>
      <c r="B36" s="134">
        <v>0</v>
      </c>
      <c r="C36" s="113">
        <v>0</v>
      </c>
      <c r="D36" s="113">
        <v>0</v>
      </c>
      <c r="E36" s="113">
        <v>0</v>
      </c>
      <c r="F36" s="113">
        <v>0</v>
      </c>
      <c r="G36" s="113">
        <v>0</v>
      </c>
      <c r="H36" s="114">
        <v>0</v>
      </c>
      <c r="I36" s="114">
        <v>0</v>
      </c>
      <c r="J36" s="114">
        <v>0</v>
      </c>
      <c r="K36" s="114">
        <v>0</v>
      </c>
      <c r="L36" s="114">
        <v>0</v>
      </c>
      <c r="M36" s="115">
        <v>0</v>
      </c>
      <c r="N36" s="395">
        <f t="shared" si="2"/>
        <v>0</v>
      </c>
    </row>
    <row r="37" spans="1:14" s="297" customFormat="1" ht="21" customHeight="1">
      <c r="A37" s="110" t="s">
        <v>242</v>
      </c>
      <c r="B37" s="145"/>
      <c r="C37" s="113"/>
      <c r="D37" s="113"/>
      <c r="E37" s="113"/>
      <c r="F37" s="113"/>
      <c r="G37" s="113"/>
      <c r="H37" s="114">
        <v>1.98E-3</v>
      </c>
      <c r="I37" s="114">
        <v>0.119075</v>
      </c>
      <c r="J37" s="114">
        <v>0</v>
      </c>
      <c r="K37" s="114">
        <v>0.12792999999999999</v>
      </c>
      <c r="L37" s="114">
        <v>3.8907224999999999</v>
      </c>
      <c r="M37" s="135">
        <v>6.7841550000000002</v>
      </c>
      <c r="N37" s="395">
        <f t="shared" si="2"/>
        <v>10.9238625</v>
      </c>
    </row>
    <row r="38" spans="1:14" s="297" customFormat="1" ht="21" customHeight="1" thickBot="1">
      <c r="A38" s="110" t="s">
        <v>243</v>
      </c>
      <c r="B38" s="175"/>
      <c r="C38" s="175"/>
      <c r="D38" s="175"/>
      <c r="E38" s="175"/>
      <c r="F38" s="175"/>
      <c r="G38" s="175"/>
      <c r="H38" s="140"/>
      <c r="I38" s="140"/>
      <c r="J38" s="140"/>
      <c r="K38" s="140"/>
      <c r="L38" s="140">
        <v>2.3264496000000001</v>
      </c>
      <c r="M38" s="141">
        <v>10.732881599999999</v>
      </c>
      <c r="N38" s="395">
        <f t="shared" si="2"/>
        <v>13.059331199999999</v>
      </c>
    </row>
    <row r="39" spans="1:14" s="296" customFormat="1" ht="21" customHeight="1" thickBot="1">
      <c r="A39" s="217" t="s">
        <v>42</v>
      </c>
      <c r="B39" s="218">
        <f>SUM(B40:B100)</f>
        <v>45.2438553</v>
      </c>
      <c r="C39" s="218">
        <f t="shared" ref="C39:M39" si="7">SUM(C40:C100)</f>
        <v>43.112476299999997</v>
      </c>
      <c r="D39" s="218">
        <f t="shared" si="7"/>
        <v>67.541106199999987</v>
      </c>
      <c r="E39" s="218">
        <f t="shared" si="7"/>
        <v>78.197421799999987</v>
      </c>
      <c r="F39" s="218">
        <f t="shared" si="7"/>
        <v>82.436400500000019</v>
      </c>
      <c r="G39" s="218">
        <f t="shared" si="7"/>
        <v>71.781402899999989</v>
      </c>
      <c r="H39" s="218">
        <f t="shared" si="7"/>
        <v>49.113140200000018</v>
      </c>
      <c r="I39" s="218">
        <f t="shared" si="7"/>
        <v>52.488064699999988</v>
      </c>
      <c r="J39" s="218">
        <f t="shared" si="7"/>
        <v>37.689536799999999</v>
      </c>
      <c r="K39" s="218">
        <f t="shared" si="7"/>
        <v>43.958823200000005</v>
      </c>
      <c r="L39" s="218">
        <f t="shared" si="7"/>
        <v>49.537196099999989</v>
      </c>
      <c r="M39" s="218">
        <f t="shared" si="7"/>
        <v>57.654421399999997</v>
      </c>
      <c r="N39" s="388">
        <f t="shared" si="2"/>
        <v>678.75384539999993</v>
      </c>
    </row>
    <row r="40" spans="1:14" s="296" customFormat="1" ht="21" customHeight="1">
      <c r="A40" s="248" t="s">
        <v>244</v>
      </c>
      <c r="B40" s="249">
        <v>2.881872</v>
      </c>
      <c r="C40" s="107">
        <v>2.7624870000000001</v>
      </c>
      <c r="D40" s="107">
        <v>3.0074939999999999</v>
      </c>
      <c r="E40" s="107">
        <v>1.7963819999999999</v>
      </c>
      <c r="F40" s="107">
        <v>2.7547380000000001</v>
      </c>
      <c r="G40" s="107">
        <v>2.7909630000000001</v>
      </c>
      <c r="H40" s="108">
        <v>1.946574</v>
      </c>
      <c r="I40" s="108">
        <v>2.4021270000000001</v>
      </c>
      <c r="J40" s="250">
        <v>2.1837689999999998</v>
      </c>
      <c r="K40" s="108">
        <v>2.3951340000000001</v>
      </c>
      <c r="L40" s="108">
        <v>2.6227529999999999</v>
      </c>
      <c r="M40" s="109">
        <v>3.1476690000000001</v>
      </c>
      <c r="N40" s="397">
        <f t="shared" si="2"/>
        <v>30.691961999999993</v>
      </c>
    </row>
    <row r="41" spans="1:14" s="296" customFormat="1" ht="21" customHeight="1">
      <c r="A41" s="251" t="s">
        <v>245</v>
      </c>
      <c r="B41" s="252">
        <v>4.0651064999999997</v>
      </c>
      <c r="C41" s="113">
        <v>3.9756149999999999</v>
      </c>
      <c r="D41" s="113">
        <v>8.2622295000000001</v>
      </c>
      <c r="E41" s="113">
        <v>9.1401345000000003</v>
      </c>
      <c r="F41" s="113">
        <v>9.6677280000000003</v>
      </c>
      <c r="G41" s="113">
        <v>6.8460524999999999</v>
      </c>
      <c r="H41" s="114">
        <v>3.3894315000000002</v>
      </c>
      <c r="I41" s="114">
        <v>4.2433335000000003</v>
      </c>
      <c r="J41" s="253">
        <v>1.1243609999999999</v>
      </c>
      <c r="K41" s="114">
        <v>4.9169295000000002</v>
      </c>
      <c r="L41" s="114">
        <v>5.0600025000000004</v>
      </c>
      <c r="M41" s="115">
        <v>5.4719280000000001</v>
      </c>
      <c r="N41" s="395">
        <f t="shared" si="2"/>
        <v>66.162852000000015</v>
      </c>
    </row>
    <row r="42" spans="1:14" s="296" customFormat="1" ht="21" customHeight="1">
      <c r="A42" s="251" t="s">
        <v>43</v>
      </c>
      <c r="B42" s="252">
        <v>0.62135099999999999</v>
      </c>
      <c r="C42" s="113">
        <v>0.54710819999999993</v>
      </c>
      <c r="D42" s="113">
        <v>0.5760305</v>
      </c>
      <c r="E42" s="113">
        <v>0.50593739999999998</v>
      </c>
      <c r="F42" s="113">
        <v>0.3441921</v>
      </c>
      <c r="G42" s="113">
        <v>0.27709099999999998</v>
      </c>
      <c r="H42" s="114">
        <v>0.34321770000000001</v>
      </c>
      <c r="I42" s="114">
        <v>0.46572540000000001</v>
      </c>
      <c r="J42" s="253">
        <v>0.38447790000000004</v>
      </c>
      <c r="K42" s="114">
        <v>0.26959830000000001</v>
      </c>
      <c r="L42" s="114">
        <v>0.26609759999999999</v>
      </c>
      <c r="M42" s="115">
        <v>0.45207990000000003</v>
      </c>
      <c r="N42" s="395">
        <f t="shared" si="2"/>
        <v>5.0529070000000003</v>
      </c>
    </row>
    <row r="43" spans="1:14" s="296" customFormat="1" ht="21" customHeight="1">
      <c r="A43" s="251" t="s">
        <v>246</v>
      </c>
      <c r="B43" s="252">
        <v>0</v>
      </c>
      <c r="C43" s="127">
        <v>0</v>
      </c>
      <c r="D43" s="127">
        <v>0.32246999999999998</v>
      </c>
      <c r="E43" s="113">
        <v>1.1261699999999999</v>
      </c>
      <c r="F43" s="113">
        <v>0.49734</v>
      </c>
      <c r="G43" s="113">
        <v>1.27206</v>
      </c>
      <c r="H43" s="114">
        <v>2.0250000000000001E-2</v>
      </c>
      <c r="I43" s="114">
        <v>0.27485999999999999</v>
      </c>
      <c r="J43" s="253">
        <v>0</v>
      </c>
      <c r="K43" s="114">
        <v>0</v>
      </c>
      <c r="L43" s="114">
        <v>0</v>
      </c>
      <c r="M43" s="115">
        <v>0.39563999999999999</v>
      </c>
      <c r="N43" s="395">
        <f>SUM(B43:M43)</f>
        <v>3.9087899999999998</v>
      </c>
    </row>
    <row r="44" spans="1:14" s="296" customFormat="1" ht="21" customHeight="1">
      <c r="A44" s="251" t="s">
        <v>247</v>
      </c>
      <c r="B44" s="145">
        <v>0</v>
      </c>
      <c r="C44" s="113">
        <v>0</v>
      </c>
      <c r="D44" s="113">
        <v>0.23616000000000001</v>
      </c>
      <c r="E44" s="113">
        <v>0.74195999999999995</v>
      </c>
      <c r="F44" s="113">
        <v>1.2118800000000001</v>
      </c>
      <c r="G44" s="113">
        <v>2.05044</v>
      </c>
      <c r="H44" s="114">
        <v>4.4778000000000002</v>
      </c>
      <c r="I44" s="114">
        <v>2.6657999999999999</v>
      </c>
      <c r="J44" s="253">
        <v>0.8538</v>
      </c>
      <c r="K44" s="114">
        <v>8.5199999999999998E-3</v>
      </c>
      <c r="L44" s="114">
        <v>0</v>
      </c>
      <c r="M44" s="115">
        <v>0.18048</v>
      </c>
      <c r="N44" s="395">
        <f>SUM(B44:M44)</f>
        <v>12.426839999999999</v>
      </c>
    </row>
    <row r="45" spans="1:14" s="296" customFormat="1" ht="21" customHeight="1">
      <c r="A45" s="251" t="s">
        <v>248</v>
      </c>
      <c r="B45" s="145">
        <v>0</v>
      </c>
      <c r="C45" s="113">
        <v>0.46590720000000002</v>
      </c>
      <c r="D45" s="113">
        <v>2.1643347000000004</v>
      </c>
      <c r="E45" s="113">
        <v>3.4956681000000001</v>
      </c>
      <c r="F45" s="113">
        <v>4.2644855999999995</v>
      </c>
      <c r="G45" s="113">
        <v>1.9701293999999998</v>
      </c>
      <c r="H45" s="114">
        <v>1.0300500000000001E-2</v>
      </c>
      <c r="I45" s="114">
        <v>0.78208200000000005</v>
      </c>
      <c r="J45" s="253">
        <v>1.40238</v>
      </c>
      <c r="K45" s="114">
        <v>1.3168575</v>
      </c>
      <c r="L45" s="114">
        <v>0</v>
      </c>
      <c r="M45" s="115">
        <v>0.23917949999999999</v>
      </c>
      <c r="N45" s="395">
        <f t="shared" si="2"/>
        <v>16.111324500000002</v>
      </c>
    </row>
    <row r="46" spans="1:14" s="296" customFormat="1" ht="21" customHeight="1">
      <c r="A46" s="251" t="s">
        <v>249</v>
      </c>
      <c r="B46" s="252">
        <v>0.54120000000000001</v>
      </c>
      <c r="C46" s="113">
        <v>0.36795</v>
      </c>
      <c r="D46" s="113">
        <v>0.71835000000000004</v>
      </c>
      <c r="E46" s="113">
        <v>0.61650000000000005</v>
      </c>
      <c r="F46" s="113">
        <v>0.42809999999999998</v>
      </c>
      <c r="G46" s="113">
        <v>0.53085000000000004</v>
      </c>
      <c r="H46" s="114">
        <v>0.123</v>
      </c>
      <c r="I46" s="114">
        <v>0.20865</v>
      </c>
      <c r="J46" s="253">
        <v>0.12825</v>
      </c>
      <c r="K46" s="114">
        <v>0.13109999999999999</v>
      </c>
      <c r="L46" s="114">
        <v>0.43830000000000002</v>
      </c>
      <c r="M46" s="115">
        <v>0.66539999999999999</v>
      </c>
      <c r="N46" s="395">
        <f>SUM(B46:M46)</f>
        <v>4.8976499999999996</v>
      </c>
    </row>
    <row r="47" spans="1:14" s="296" customFormat="1" ht="21" customHeight="1">
      <c r="A47" s="251" t="s">
        <v>250</v>
      </c>
      <c r="B47" s="252">
        <v>1.4088240000000001</v>
      </c>
      <c r="C47" s="113">
        <v>1.1295360000000001</v>
      </c>
      <c r="D47" s="113">
        <v>1.5248159999999999</v>
      </c>
      <c r="E47" s="113">
        <v>1.5395760000000001</v>
      </c>
      <c r="F47" s="113">
        <v>1.6089119999999999</v>
      </c>
      <c r="G47" s="113">
        <v>1.4006160000000001</v>
      </c>
      <c r="H47" s="114">
        <v>1.5047280000000001</v>
      </c>
      <c r="I47" s="114">
        <v>1.213776</v>
      </c>
      <c r="J47" s="253">
        <v>0.74160000000000004</v>
      </c>
      <c r="K47" s="114">
        <v>0.331704</v>
      </c>
      <c r="L47" s="114">
        <v>0</v>
      </c>
      <c r="M47" s="115">
        <v>0.78366959999999997</v>
      </c>
      <c r="N47" s="395">
        <f>SUM(B47:M47)</f>
        <v>13.187757599999999</v>
      </c>
    </row>
    <row r="48" spans="1:14" s="296" customFormat="1" ht="21" customHeight="1">
      <c r="A48" s="251" t="s">
        <v>251</v>
      </c>
      <c r="B48" s="252">
        <v>0.86912999999999996</v>
      </c>
      <c r="C48" s="113">
        <v>0.78515999999999997</v>
      </c>
      <c r="D48" s="113">
        <v>0.82989000000000002</v>
      </c>
      <c r="E48" s="113">
        <v>0.80450999999999995</v>
      </c>
      <c r="F48" s="113">
        <v>0.56006999999999996</v>
      </c>
      <c r="G48" s="113">
        <v>0.50876999999999994</v>
      </c>
      <c r="H48" s="114">
        <v>0.48770999999999998</v>
      </c>
      <c r="I48" s="114">
        <v>0.65115000000000001</v>
      </c>
      <c r="J48" s="253">
        <v>0.59004000000000001</v>
      </c>
      <c r="K48" s="114">
        <v>0.64088999999999996</v>
      </c>
      <c r="L48" s="114">
        <v>0.32427</v>
      </c>
      <c r="M48" s="115">
        <v>0</v>
      </c>
      <c r="N48" s="395">
        <f>SUM(B48:M48)</f>
        <v>7.0515900000000009</v>
      </c>
    </row>
    <row r="49" spans="1:14" s="296" customFormat="1" ht="21" customHeight="1">
      <c r="A49" s="251" t="s">
        <v>252</v>
      </c>
      <c r="B49" s="252">
        <v>0.35243159999999996</v>
      </c>
      <c r="C49" s="113">
        <v>0.32809679999999997</v>
      </c>
      <c r="D49" s="113">
        <v>0.34581000000000001</v>
      </c>
      <c r="E49" s="113">
        <v>0.314502</v>
      </c>
      <c r="F49" s="113">
        <v>3.2460000000000002E-3</v>
      </c>
      <c r="G49" s="113">
        <v>0</v>
      </c>
      <c r="H49" s="114">
        <v>4.0799999999999996E-5</v>
      </c>
      <c r="I49" s="114">
        <v>1.53204E-2</v>
      </c>
      <c r="J49" s="253">
        <v>0.2460696</v>
      </c>
      <c r="K49" s="114">
        <v>0.33906720000000001</v>
      </c>
      <c r="L49" s="114">
        <v>0.33558840000000001</v>
      </c>
      <c r="M49" s="115">
        <v>0.33726240000000002</v>
      </c>
      <c r="N49" s="395">
        <f>SUM(B49:M49)</f>
        <v>2.6174352000000001</v>
      </c>
    </row>
    <row r="50" spans="1:14" s="296" customFormat="1" ht="21" customHeight="1">
      <c r="A50" s="251" t="s">
        <v>253</v>
      </c>
      <c r="B50" s="252">
        <v>0.36243599999999998</v>
      </c>
      <c r="C50" s="113">
        <v>0.29217799999999999</v>
      </c>
      <c r="D50" s="113">
        <v>0.47572399999999998</v>
      </c>
      <c r="E50" s="113">
        <v>0.51056800000000002</v>
      </c>
      <c r="F50" s="113">
        <v>0.47655799999999998</v>
      </c>
      <c r="G50" s="113">
        <v>0.45701599999999998</v>
      </c>
      <c r="H50" s="114">
        <v>0.42816799999999999</v>
      </c>
      <c r="I50" s="114">
        <v>0.50797400000000004</v>
      </c>
      <c r="J50" s="253">
        <v>0.46960800000000003</v>
      </c>
      <c r="K50" s="114">
        <v>0.46446599999999999</v>
      </c>
      <c r="L50" s="114">
        <v>0.399032</v>
      </c>
      <c r="M50" s="115">
        <v>0.43298999999999999</v>
      </c>
      <c r="N50" s="395">
        <f>SUM(B50:M50)</f>
        <v>5.2767179999999998</v>
      </c>
    </row>
    <row r="51" spans="1:14" s="296" customFormat="1" ht="21" customHeight="1">
      <c r="A51" s="254" t="s">
        <v>254</v>
      </c>
      <c r="B51" s="252">
        <v>0.84061980000000003</v>
      </c>
      <c r="C51" s="113">
        <v>0.80695799999999995</v>
      </c>
      <c r="D51" s="113">
        <v>1.232928</v>
      </c>
      <c r="E51" s="113">
        <v>1.1964060000000001</v>
      </c>
      <c r="F51" s="113">
        <v>1.1819303999999999</v>
      </c>
      <c r="G51" s="113">
        <v>0.92991959999999996</v>
      </c>
      <c r="H51" s="114">
        <v>0.26719199999999999</v>
      </c>
      <c r="I51" s="114">
        <v>8.8955999999999993E-2</v>
      </c>
      <c r="J51" s="253">
        <v>4.4802000000000002E-2</v>
      </c>
      <c r="K51" s="114">
        <v>0.31290299999999999</v>
      </c>
      <c r="L51" s="114">
        <v>0.49555440000000001</v>
      </c>
      <c r="M51" s="115">
        <v>0.71750340000000001</v>
      </c>
      <c r="N51" s="395">
        <f t="shared" si="2"/>
        <v>8.1156725999999981</v>
      </c>
    </row>
    <row r="52" spans="1:14" s="296" customFormat="1" ht="21" customHeight="1">
      <c r="A52" s="255" t="s">
        <v>255</v>
      </c>
      <c r="B52" s="145">
        <v>0</v>
      </c>
      <c r="C52" s="127">
        <v>0</v>
      </c>
      <c r="D52" s="127">
        <v>1.9504799999999999E-2</v>
      </c>
      <c r="E52" s="113">
        <v>0.2068265</v>
      </c>
      <c r="F52" s="113">
        <v>0.13191439999999999</v>
      </c>
      <c r="G52" s="113">
        <v>0.20269120000000002</v>
      </c>
      <c r="H52" s="114">
        <v>3.5380999999999998E-3</v>
      </c>
      <c r="I52" s="114">
        <v>8.0861799999999998E-2</v>
      </c>
      <c r="J52" s="253">
        <v>0</v>
      </c>
      <c r="K52" s="114">
        <v>0</v>
      </c>
      <c r="L52" s="114">
        <v>3.4019999999999998E-4</v>
      </c>
      <c r="M52" s="115">
        <v>9.4651199999999991E-2</v>
      </c>
      <c r="N52" s="395">
        <f>SUM(B52:M52)</f>
        <v>0.74032819999999999</v>
      </c>
    </row>
    <row r="53" spans="1:14" s="296" customFormat="1" ht="21" customHeight="1">
      <c r="A53" s="251" t="s">
        <v>256</v>
      </c>
      <c r="B53" s="252">
        <v>0.58814999999999995</v>
      </c>
      <c r="C53" s="113">
        <v>0.44040000000000001</v>
      </c>
      <c r="D53" s="113">
        <v>1.0107900000000001</v>
      </c>
      <c r="E53" s="113">
        <v>1.26159</v>
      </c>
      <c r="F53" s="113">
        <v>1.2084900000000001</v>
      </c>
      <c r="G53" s="113">
        <v>1.1198999999999999</v>
      </c>
      <c r="H53" s="114">
        <v>0.81323999999999996</v>
      </c>
      <c r="I53" s="114">
        <v>0.83621999999999996</v>
      </c>
      <c r="J53" s="253">
        <v>0.53169</v>
      </c>
      <c r="K53" s="114">
        <v>0.68933999999999995</v>
      </c>
      <c r="L53" s="114">
        <v>0.81684000000000001</v>
      </c>
      <c r="M53" s="115">
        <v>0.99509999999999998</v>
      </c>
      <c r="N53" s="395">
        <f>SUM(B53:M53)</f>
        <v>10.31175</v>
      </c>
    </row>
    <row r="54" spans="1:14" s="296" customFormat="1" ht="21" customHeight="1">
      <c r="A54" s="254" t="s">
        <v>257</v>
      </c>
      <c r="B54" s="145">
        <v>0</v>
      </c>
      <c r="C54" s="113">
        <v>0</v>
      </c>
      <c r="D54" s="113">
        <v>0</v>
      </c>
      <c r="E54" s="113">
        <v>0</v>
      </c>
      <c r="F54" s="113">
        <v>0</v>
      </c>
      <c r="G54" s="113">
        <v>0</v>
      </c>
      <c r="H54" s="114">
        <v>0</v>
      </c>
      <c r="I54" s="114">
        <v>0</v>
      </c>
      <c r="J54" s="114">
        <v>0</v>
      </c>
      <c r="K54" s="114">
        <v>0</v>
      </c>
      <c r="L54" s="114">
        <v>0</v>
      </c>
      <c r="M54" s="115">
        <v>0</v>
      </c>
      <c r="N54" s="395">
        <f>SUM(B54:M54)</f>
        <v>0</v>
      </c>
    </row>
    <row r="55" spans="1:14" s="296" customFormat="1" ht="21" customHeight="1">
      <c r="A55" s="254" t="s">
        <v>258</v>
      </c>
      <c r="B55" s="252">
        <v>8.9428399999999991E-2</v>
      </c>
      <c r="C55" s="113">
        <v>0.10081319999999999</v>
      </c>
      <c r="D55" s="113">
        <v>0.1084828</v>
      </c>
      <c r="E55" s="113">
        <v>0.1129844</v>
      </c>
      <c r="F55" s="113">
        <v>0.120548</v>
      </c>
      <c r="G55" s="113">
        <v>0.1137336</v>
      </c>
      <c r="H55" s="114">
        <v>0.11429400000000001</v>
      </c>
      <c r="I55" s="114">
        <v>0.110178</v>
      </c>
      <c r="J55" s="253">
        <v>0.1105872</v>
      </c>
      <c r="K55" s="114">
        <v>0.10573</v>
      </c>
      <c r="L55" s="114">
        <v>0.10387399999999999</v>
      </c>
      <c r="M55" s="115">
        <v>0.16186200000000001</v>
      </c>
      <c r="N55" s="395">
        <f>SUM(B55:M55)</f>
        <v>1.3525156</v>
      </c>
    </row>
    <row r="56" spans="1:14" s="296" customFormat="1" ht="21" customHeight="1">
      <c r="A56" s="251" t="s">
        <v>259</v>
      </c>
      <c r="B56" s="256">
        <v>0</v>
      </c>
      <c r="C56" s="147">
        <v>0</v>
      </c>
      <c r="D56" s="147">
        <v>0</v>
      </c>
      <c r="E56" s="113">
        <v>0</v>
      </c>
      <c r="F56" s="113">
        <v>0</v>
      </c>
      <c r="G56" s="113">
        <v>0</v>
      </c>
      <c r="H56" s="114">
        <v>0</v>
      </c>
      <c r="I56" s="114">
        <v>0</v>
      </c>
      <c r="J56" s="114">
        <v>0</v>
      </c>
      <c r="K56" s="114">
        <v>0</v>
      </c>
      <c r="L56" s="114">
        <v>0</v>
      </c>
      <c r="M56" s="115">
        <v>0</v>
      </c>
      <c r="N56" s="395">
        <f t="shared" ref="N56:N65" si="8">SUM(B56:M56)</f>
        <v>0</v>
      </c>
    </row>
    <row r="57" spans="1:14" s="296" customFormat="1" ht="21" customHeight="1">
      <c r="A57" s="254" t="s">
        <v>44</v>
      </c>
      <c r="B57" s="256">
        <v>0</v>
      </c>
      <c r="C57" s="147">
        <v>0</v>
      </c>
      <c r="D57" s="147">
        <v>0</v>
      </c>
      <c r="E57" s="147">
        <v>0</v>
      </c>
      <c r="F57" s="147">
        <v>0</v>
      </c>
      <c r="G57" s="147">
        <v>0</v>
      </c>
      <c r="H57" s="147">
        <v>0</v>
      </c>
      <c r="I57" s="147">
        <v>0</v>
      </c>
      <c r="J57" s="147">
        <v>0</v>
      </c>
      <c r="K57" s="147">
        <v>0</v>
      </c>
      <c r="L57" s="147">
        <v>0</v>
      </c>
      <c r="M57" s="257">
        <v>0</v>
      </c>
      <c r="N57" s="395">
        <f t="shared" si="8"/>
        <v>0</v>
      </c>
    </row>
    <row r="58" spans="1:14" s="296" customFormat="1" ht="21" customHeight="1">
      <c r="A58" s="254" t="s">
        <v>260</v>
      </c>
      <c r="B58" s="256">
        <v>0</v>
      </c>
      <c r="C58" s="113">
        <v>0.21792</v>
      </c>
      <c r="D58" s="113">
        <v>0.75339999999999996</v>
      </c>
      <c r="E58" s="113">
        <v>0.96806400000000004</v>
      </c>
      <c r="F58" s="113">
        <v>0.97893600000000003</v>
      </c>
      <c r="G58" s="113">
        <v>0.88844800000000002</v>
      </c>
      <c r="H58" s="114">
        <v>0.76055200000000001</v>
      </c>
      <c r="I58" s="114">
        <v>0.70304</v>
      </c>
      <c r="J58" s="114">
        <v>0.34954400000000002</v>
      </c>
      <c r="K58" s="114">
        <v>0.65346400000000004</v>
      </c>
      <c r="L58" s="114">
        <v>0.71640800000000004</v>
      </c>
      <c r="M58" s="115">
        <v>0.95560800000000001</v>
      </c>
      <c r="N58" s="395">
        <f t="shared" si="8"/>
        <v>7.9453839999999998</v>
      </c>
    </row>
    <row r="59" spans="1:14" s="296" customFormat="1" ht="21" customHeight="1">
      <c r="A59" s="251" t="s">
        <v>261</v>
      </c>
      <c r="B59" s="252">
        <v>0.92527199999999998</v>
      </c>
      <c r="C59" s="113">
        <v>0.93268799999999996</v>
      </c>
      <c r="D59" s="113">
        <v>1.289868</v>
      </c>
      <c r="E59" s="113">
        <v>1.213392</v>
      </c>
      <c r="F59" s="113">
        <v>0.64918799999999999</v>
      </c>
      <c r="G59" s="113">
        <v>0.56739600000000001</v>
      </c>
      <c r="H59" s="114">
        <v>0.70063200000000003</v>
      </c>
      <c r="I59" s="114">
        <v>0.49521599999999999</v>
      </c>
      <c r="J59" s="253">
        <v>0.54676800000000003</v>
      </c>
      <c r="K59" s="114">
        <v>1.2393959999999999</v>
      </c>
      <c r="L59" s="114">
        <v>1.215792</v>
      </c>
      <c r="M59" s="115">
        <v>1.2815639999999999</v>
      </c>
      <c r="N59" s="395">
        <f t="shared" si="8"/>
        <v>11.057171999999998</v>
      </c>
    </row>
    <row r="60" spans="1:14" s="296" customFormat="1" ht="21" customHeight="1">
      <c r="A60" s="251" t="s">
        <v>262</v>
      </c>
      <c r="B60" s="252">
        <v>0.48847499999999999</v>
      </c>
      <c r="C60" s="113">
        <v>0.42421229999999999</v>
      </c>
      <c r="D60" s="113">
        <v>0.5023611</v>
      </c>
      <c r="E60" s="113">
        <v>0.4964364</v>
      </c>
      <c r="F60" s="113">
        <v>0.50494410000000001</v>
      </c>
      <c r="G60" s="113">
        <v>0.43333830000000001</v>
      </c>
      <c r="H60" s="114">
        <v>0.29018340000000004</v>
      </c>
      <c r="I60" s="114">
        <v>0.2425698</v>
      </c>
      <c r="J60" s="253">
        <v>0.33021</v>
      </c>
      <c r="K60" s="114">
        <v>0.33492329999999998</v>
      </c>
      <c r="L60" s="114">
        <v>0.33898679999999998</v>
      </c>
      <c r="M60" s="115">
        <v>0.28064520000000004</v>
      </c>
      <c r="N60" s="395">
        <f t="shared" si="8"/>
        <v>4.6672856999999999</v>
      </c>
    </row>
    <row r="61" spans="1:14" s="296" customFormat="1" ht="21" customHeight="1">
      <c r="A61" s="251" t="s">
        <v>263</v>
      </c>
      <c r="B61" s="252">
        <v>0.1440024</v>
      </c>
      <c r="C61" s="113">
        <v>0.1300692</v>
      </c>
      <c r="D61" s="113">
        <v>0.1522056</v>
      </c>
      <c r="E61" s="113">
        <v>0.15382020000000002</v>
      </c>
      <c r="F61" s="113">
        <v>0.16677359999999999</v>
      </c>
      <c r="G61" s="113">
        <v>0.15873960000000001</v>
      </c>
      <c r="H61" s="114">
        <v>0.13464479999999998</v>
      </c>
      <c r="I61" s="114">
        <v>0.13270799999999999</v>
      </c>
      <c r="J61" s="253">
        <v>0.1277016</v>
      </c>
      <c r="K61" s="114">
        <v>0.12577439999999998</v>
      </c>
      <c r="L61" s="114">
        <v>0.13436220000000001</v>
      </c>
      <c r="M61" s="115">
        <v>0.14346059999999999</v>
      </c>
      <c r="N61" s="395">
        <f t="shared" si="8"/>
        <v>1.7042622000000001</v>
      </c>
    </row>
    <row r="62" spans="1:14" s="296" customFormat="1" ht="21" customHeight="1">
      <c r="A62" s="254" t="s">
        <v>264</v>
      </c>
      <c r="B62" s="252">
        <v>0.308813</v>
      </c>
      <c r="C62" s="113">
        <v>0.2845568</v>
      </c>
      <c r="D62" s="113">
        <v>0.31090140000000005</v>
      </c>
      <c r="E62" s="113">
        <v>0.159085</v>
      </c>
      <c r="F62" s="113">
        <v>4.9666300000000004E-2</v>
      </c>
      <c r="G62" s="113">
        <v>2.53139E-2</v>
      </c>
      <c r="H62" s="114">
        <v>2.6123199999999999E-2</v>
      </c>
      <c r="I62" s="114">
        <v>0.1689504</v>
      </c>
      <c r="J62" s="253">
        <v>0.1199066</v>
      </c>
      <c r="K62" s="114">
        <v>0.1136896</v>
      </c>
      <c r="L62" s="114">
        <v>0.1676299</v>
      </c>
      <c r="M62" s="115">
        <v>0.24766770000000002</v>
      </c>
      <c r="N62" s="395">
        <f t="shared" si="8"/>
        <v>1.9823037999999999</v>
      </c>
    </row>
    <row r="63" spans="1:14" s="296" customFormat="1" ht="21" customHeight="1">
      <c r="A63" s="251" t="s">
        <v>45</v>
      </c>
      <c r="B63" s="252">
        <v>0.55237559999999997</v>
      </c>
      <c r="C63" s="113">
        <v>0.56646240000000003</v>
      </c>
      <c r="D63" s="113">
        <v>0.65468400000000004</v>
      </c>
      <c r="E63" s="113">
        <v>0.58299659999999998</v>
      </c>
      <c r="F63" s="113">
        <v>0.59817480000000001</v>
      </c>
      <c r="G63" s="113">
        <v>0.34282380000000001</v>
      </c>
      <c r="H63" s="114">
        <v>0.26499780000000001</v>
      </c>
      <c r="I63" s="114">
        <v>0.39231359999999998</v>
      </c>
      <c r="J63" s="253">
        <v>0.30776880000000001</v>
      </c>
      <c r="K63" s="114">
        <v>0.37094579999999999</v>
      </c>
      <c r="L63" s="114">
        <v>0.47921279999999999</v>
      </c>
      <c r="M63" s="115">
        <v>0.62599019999999994</v>
      </c>
      <c r="N63" s="395">
        <f t="shared" si="8"/>
        <v>5.7387462000000014</v>
      </c>
    </row>
    <row r="64" spans="1:14" s="296" customFormat="1" ht="21" customHeight="1">
      <c r="A64" s="251" t="s">
        <v>265</v>
      </c>
      <c r="B64" s="252">
        <v>0.36770399999999998</v>
      </c>
      <c r="C64" s="113">
        <v>0.36921599999999999</v>
      </c>
      <c r="D64" s="113">
        <v>0.26784000000000002</v>
      </c>
      <c r="E64" s="113">
        <v>0.23688000000000001</v>
      </c>
      <c r="F64" s="113">
        <v>8.2535999999999998E-2</v>
      </c>
      <c r="G64" s="113">
        <v>3.1463999999999999E-2</v>
      </c>
      <c r="H64" s="114">
        <v>0</v>
      </c>
      <c r="I64" s="114">
        <v>0</v>
      </c>
      <c r="J64" s="253">
        <v>0</v>
      </c>
      <c r="K64" s="114">
        <v>2.6256000000000002E-2</v>
      </c>
      <c r="L64" s="114">
        <v>0.28799999999999998</v>
      </c>
      <c r="M64" s="115">
        <v>0.49029600000000001</v>
      </c>
      <c r="N64" s="395">
        <f t="shared" si="8"/>
        <v>2.1601919999999999</v>
      </c>
    </row>
    <row r="65" spans="1:14" s="296" customFormat="1" ht="21" customHeight="1">
      <c r="A65" s="251" t="s">
        <v>266</v>
      </c>
      <c r="B65" s="252">
        <v>6.2609999999999999E-2</v>
      </c>
      <c r="C65" s="113">
        <v>0</v>
      </c>
      <c r="D65" s="149">
        <v>9.4781299999999999E-2</v>
      </c>
      <c r="E65" s="113">
        <v>1.7804548</v>
      </c>
      <c r="F65" s="113">
        <v>2.0005445000000002</v>
      </c>
      <c r="G65" s="113">
        <v>1.295258</v>
      </c>
      <c r="H65" s="114">
        <v>0.53583400000000003</v>
      </c>
      <c r="I65" s="114">
        <v>0.22028</v>
      </c>
      <c r="J65" s="114">
        <v>0.156886</v>
      </c>
      <c r="K65" s="114">
        <v>0.24507399999999999</v>
      </c>
      <c r="L65" s="114">
        <v>0.37446400000000002</v>
      </c>
      <c r="M65" s="115">
        <v>0.57718999999999998</v>
      </c>
      <c r="N65" s="395">
        <f t="shared" si="8"/>
        <v>7.3433766</v>
      </c>
    </row>
    <row r="66" spans="1:14" s="296" customFormat="1" ht="21" customHeight="1">
      <c r="A66" s="254" t="s">
        <v>267</v>
      </c>
      <c r="B66" s="252">
        <v>0.28719600000000001</v>
      </c>
      <c r="C66" s="113">
        <v>0.25508399999999998</v>
      </c>
      <c r="D66" s="113">
        <v>0.27394800000000002</v>
      </c>
      <c r="E66" s="113">
        <v>0.246612</v>
      </c>
      <c r="F66" s="113">
        <v>0.304116</v>
      </c>
      <c r="G66" s="113">
        <v>0.296796</v>
      </c>
      <c r="H66" s="114">
        <v>0.26767200000000002</v>
      </c>
      <c r="I66" s="114">
        <v>0.202296</v>
      </c>
      <c r="J66" s="253">
        <v>0.25841999999999998</v>
      </c>
      <c r="K66" s="114">
        <v>0.29298000000000002</v>
      </c>
      <c r="L66" s="114">
        <v>0.26913599999999999</v>
      </c>
      <c r="M66" s="115">
        <v>0.307452</v>
      </c>
      <c r="N66" s="395">
        <f t="shared" si="2"/>
        <v>3.2617080000000005</v>
      </c>
    </row>
    <row r="67" spans="1:14" s="296" customFormat="1" ht="21" customHeight="1">
      <c r="A67" s="254" t="s">
        <v>268</v>
      </c>
      <c r="B67" s="252">
        <v>0.25550400000000001</v>
      </c>
      <c r="C67" s="113">
        <v>0.24171200000000001</v>
      </c>
      <c r="D67" s="113">
        <v>0.299456</v>
      </c>
      <c r="E67" s="113">
        <v>0.27540799999999999</v>
      </c>
      <c r="F67" s="113">
        <v>0.29286400000000001</v>
      </c>
      <c r="G67" s="113">
        <v>0.16452800000000001</v>
      </c>
      <c r="H67" s="114">
        <v>0.158608</v>
      </c>
      <c r="I67" s="114">
        <v>0.11527999999999999</v>
      </c>
      <c r="J67" s="253">
        <v>8.9151999999999995E-2</v>
      </c>
      <c r="K67" s="114">
        <v>0.10568</v>
      </c>
      <c r="L67" s="114">
        <v>9.6783999999999995E-2</v>
      </c>
      <c r="M67" s="115">
        <v>0.24832000000000001</v>
      </c>
      <c r="N67" s="395">
        <f>SUM(B67:M67)</f>
        <v>2.3432960000000005</v>
      </c>
    </row>
    <row r="68" spans="1:14" s="296" customFormat="1" ht="21" customHeight="1">
      <c r="A68" s="254" t="s">
        <v>269</v>
      </c>
      <c r="B68" s="252">
        <v>0.55466819999999994</v>
      </c>
      <c r="C68" s="113">
        <v>0.51002099999999995</v>
      </c>
      <c r="D68" s="113">
        <v>0.440469</v>
      </c>
      <c r="E68" s="113">
        <v>0.42290820000000001</v>
      </c>
      <c r="F68" s="113">
        <v>0.1439262</v>
      </c>
      <c r="G68" s="113">
        <v>0.2250432</v>
      </c>
      <c r="H68" s="114">
        <v>0</v>
      </c>
      <c r="I68" s="114">
        <v>0</v>
      </c>
      <c r="J68" s="253">
        <v>0.1195596</v>
      </c>
      <c r="K68" s="114">
        <v>0.18392939999999999</v>
      </c>
      <c r="L68" s="114">
        <v>0.41970420000000003</v>
      </c>
      <c r="M68" s="115">
        <v>0.45214740000000003</v>
      </c>
      <c r="N68" s="395">
        <f>SUM(B68:M68)</f>
        <v>3.4723763999999995</v>
      </c>
    </row>
    <row r="69" spans="1:14" s="296" customFormat="1" ht="21" customHeight="1">
      <c r="A69" s="254" t="s">
        <v>270</v>
      </c>
      <c r="B69" s="252">
        <v>0.48594599999999999</v>
      </c>
      <c r="C69" s="113">
        <v>0.262656</v>
      </c>
      <c r="D69" s="113">
        <v>0.71179199999999998</v>
      </c>
      <c r="E69" s="113">
        <v>0.92980799999999997</v>
      </c>
      <c r="F69" s="113">
        <v>0.88279200000000002</v>
      </c>
      <c r="G69" s="113">
        <v>0.83944799999999997</v>
      </c>
      <c r="H69" s="114">
        <v>0.34075800000000001</v>
      </c>
      <c r="I69" s="113">
        <v>0.135072</v>
      </c>
      <c r="J69" s="253">
        <v>0</v>
      </c>
      <c r="K69" s="114">
        <v>0.13779</v>
      </c>
      <c r="L69" s="114">
        <v>0.36885600000000002</v>
      </c>
      <c r="M69" s="115">
        <v>0.66315599999999997</v>
      </c>
      <c r="N69" s="395">
        <f>SUM(B69:M69)</f>
        <v>5.7580739999999997</v>
      </c>
    </row>
    <row r="70" spans="1:14" s="296" customFormat="1" ht="21" customHeight="1">
      <c r="A70" s="254" t="s">
        <v>271</v>
      </c>
      <c r="B70" s="252">
        <v>8.6987999999999996E-2</v>
      </c>
      <c r="C70" s="113">
        <v>5.9513000000000003E-2</v>
      </c>
      <c r="D70" s="113">
        <v>6.9566000000000003E-2</v>
      </c>
      <c r="E70" s="113">
        <v>0</v>
      </c>
      <c r="F70" s="113">
        <v>2.1254400000000003E-2</v>
      </c>
      <c r="G70" s="113">
        <v>5.0933599999999996E-2</v>
      </c>
      <c r="H70" s="114">
        <v>7.9482399999999995E-2</v>
      </c>
      <c r="I70" s="114">
        <v>8.918319999999999E-2</v>
      </c>
      <c r="J70" s="253">
        <v>6.7857600000000004E-2</v>
      </c>
      <c r="K70" s="114">
        <v>5.2296800000000004E-2</v>
      </c>
      <c r="L70" s="114">
        <v>6.6018399999999991E-2</v>
      </c>
      <c r="M70" s="115">
        <v>0.1147696</v>
      </c>
      <c r="N70" s="395">
        <f>SUM(B70:M70)</f>
        <v>0.75786300000000006</v>
      </c>
    </row>
    <row r="71" spans="1:14" s="296" customFormat="1" ht="21" customHeight="1">
      <c r="A71" s="254" t="s">
        <v>272</v>
      </c>
      <c r="B71" s="252">
        <v>1.2648447</v>
      </c>
      <c r="C71" s="113">
        <v>0.93868740000000006</v>
      </c>
      <c r="D71" s="113">
        <v>0.85133159999999997</v>
      </c>
      <c r="E71" s="113">
        <v>0.85717169999999998</v>
      </c>
      <c r="F71" s="113">
        <v>1.1464551000000001</v>
      </c>
      <c r="G71" s="113">
        <v>1.4671881</v>
      </c>
      <c r="H71" s="114">
        <v>1.7422209</v>
      </c>
      <c r="I71" s="114">
        <v>1.7164413000000001</v>
      </c>
      <c r="J71" s="253">
        <v>1.514079</v>
      </c>
      <c r="K71" s="114">
        <v>1.4613102</v>
      </c>
      <c r="L71" s="114">
        <v>1.3357763999999999</v>
      </c>
      <c r="M71" s="115">
        <v>1.3267800000000001</v>
      </c>
      <c r="N71" s="395">
        <f t="shared" si="2"/>
        <v>15.6222864</v>
      </c>
    </row>
    <row r="72" spans="1:14" s="296" customFormat="1" ht="21" customHeight="1">
      <c r="A72" s="251" t="s">
        <v>273</v>
      </c>
      <c r="B72" s="145">
        <v>0.16994400000000001</v>
      </c>
      <c r="C72" s="113">
        <v>0.79999200000000004</v>
      </c>
      <c r="D72" s="113">
        <v>0.76636800000000005</v>
      </c>
      <c r="E72" s="113">
        <v>0.63312000000000002</v>
      </c>
      <c r="F72" s="113">
        <v>0.76963199999999998</v>
      </c>
      <c r="G72" s="113">
        <v>0.74436000000000002</v>
      </c>
      <c r="H72" s="114">
        <v>0.8286</v>
      </c>
      <c r="I72" s="114">
        <v>0.65759999999999996</v>
      </c>
      <c r="J72" s="253">
        <v>0.56174400000000002</v>
      </c>
      <c r="K72" s="114">
        <v>0.78345600000000004</v>
      </c>
      <c r="L72" s="114">
        <v>0.80097600000000002</v>
      </c>
      <c r="M72" s="115">
        <v>0.374832</v>
      </c>
      <c r="N72" s="395">
        <f>SUM(B72:M72)</f>
        <v>7.8906240000000007</v>
      </c>
    </row>
    <row r="73" spans="1:14" s="296" customFormat="1" ht="21" customHeight="1">
      <c r="A73" s="254" t="s">
        <v>274</v>
      </c>
      <c r="B73" s="252">
        <v>0.17439479999999999</v>
      </c>
      <c r="C73" s="113">
        <v>0.16236720000000002</v>
      </c>
      <c r="D73" s="113">
        <v>0.23820479999999999</v>
      </c>
      <c r="E73" s="113">
        <v>0.2486304</v>
      </c>
      <c r="F73" s="113">
        <v>0.23569200000000001</v>
      </c>
      <c r="G73" s="113">
        <v>0.24258960000000002</v>
      </c>
      <c r="H73" s="114">
        <v>0.2462184</v>
      </c>
      <c r="I73" s="114">
        <v>0.24987599999999999</v>
      </c>
      <c r="J73" s="253">
        <v>0.2334852</v>
      </c>
      <c r="K73" s="114">
        <v>0.21404520000000002</v>
      </c>
      <c r="L73" s="114">
        <v>0.21941279999999999</v>
      </c>
      <c r="M73" s="115">
        <v>0.23508000000000001</v>
      </c>
      <c r="N73" s="395">
        <f t="shared" si="2"/>
        <v>2.6999964000000003</v>
      </c>
    </row>
    <row r="74" spans="1:14" s="296" customFormat="1" ht="21" customHeight="1">
      <c r="A74" s="254" t="s">
        <v>275</v>
      </c>
      <c r="B74" s="252">
        <v>1.468656</v>
      </c>
      <c r="C74" s="113">
        <v>1.030176</v>
      </c>
      <c r="D74" s="113">
        <v>2.2594319999999999</v>
      </c>
      <c r="E74" s="113">
        <v>3.4095599999999999</v>
      </c>
      <c r="F74" s="113">
        <v>3.7285919999999999</v>
      </c>
      <c r="G74" s="113">
        <v>3.609648</v>
      </c>
      <c r="H74" s="114">
        <v>2.542176</v>
      </c>
      <c r="I74" s="114">
        <v>2.5018560000000001</v>
      </c>
      <c r="J74" s="253">
        <v>1.6747920000000001</v>
      </c>
      <c r="K74" s="114">
        <v>1.519056</v>
      </c>
      <c r="L74" s="114">
        <v>1.67076</v>
      </c>
      <c r="M74" s="115">
        <v>1.7811360000000001</v>
      </c>
      <c r="N74" s="395">
        <f t="shared" si="2"/>
        <v>27.19584</v>
      </c>
    </row>
    <row r="75" spans="1:14" s="296" customFormat="1" ht="21" customHeight="1">
      <c r="A75" s="254" t="s">
        <v>276</v>
      </c>
      <c r="B75" s="252">
        <v>0.153948</v>
      </c>
      <c r="C75" s="113">
        <v>0.13572000000000001</v>
      </c>
      <c r="D75" s="113">
        <v>0.15385199999999999</v>
      </c>
      <c r="E75" s="113">
        <v>0.14824799999999999</v>
      </c>
      <c r="F75" s="113">
        <v>0.15004799999999999</v>
      </c>
      <c r="G75" s="113">
        <v>0.14238000000000001</v>
      </c>
      <c r="H75" s="114">
        <v>0.14230799999999999</v>
      </c>
      <c r="I75" s="114">
        <v>6.6372E-2</v>
      </c>
      <c r="J75" s="253">
        <v>7.5864000000000001E-2</v>
      </c>
      <c r="K75" s="114">
        <v>0.11274000000000001</v>
      </c>
      <c r="L75" s="114">
        <v>0.100284</v>
      </c>
      <c r="M75" s="115">
        <v>0.14112</v>
      </c>
      <c r="N75" s="395">
        <f t="shared" si="2"/>
        <v>1.5228840000000001</v>
      </c>
    </row>
    <row r="76" spans="1:14" s="296" customFormat="1" ht="21" customHeight="1">
      <c r="A76" s="254" t="s">
        <v>277</v>
      </c>
      <c r="B76" s="252">
        <v>4.2170940000000003</v>
      </c>
      <c r="C76" s="113">
        <v>3.5436239999999999</v>
      </c>
      <c r="D76" s="113">
        <v>7.1234099999999998</v>
      </c>
      <c r="E76" s="113">
        <v>7.9550099999999997</v>
      </c>
      <c r="F76" s="113">
        <v>7.2825480000000002</v>
      </c>
      <c r="G76" s="113">
        <v>6.7693500000000002</v>
      </c>
      <c r="H76" s="114">
        <v>3.1927140000000001</v>
      </c>
      <c r="I76" s="114">
        <v>3.3340860000000001</v>
      </c>
      <c r="J76" s="253">
        <v>1.196496</v>
      </c>
      <c r="K76" s="114">
        <v>1.4670179999999999</v>
      </c>
      <c r="L76" s="114">
        <v>3.16953</v>
      </c>
      <c r="M76" s="115">
        <v>4.0326300000000002</v>
      </c>
      <c r="N76" s="395">
        <f t="shared" si="2"/>
        <v>53.283510000000007</v>
      </c>
    </row>
    <row r="77" spans="1:14" s="296" customFormat="1" ht="21" customHeight="1">
      <c r="A77" s="254" t="s">
        <v>278</v>
      </c>
      <c r="B77" s="145">
        <v>0</v>
      </c>
      <c r="C77" s="113">
        <v>0</v>
      </c>
      <c r="D77" s="113">
        <v>0</v>
      </c>
      <c r="E77" s="113">
        <v>0</v>
      </c>
      <c r="F77" s="113">
        <v>0</v>
      </c>
      <c r="G77" s="113">
        <v>0</v>
      </c>
      <c r="H77" s="114">
        <v>0</v>
      </c>
      <c r="I77" s="114">
        <v>0</v>
      </c>
      <c r="J77" s="114">
        <v>0</v>
      </c>
      <c r="K77" s="114">
        <v>0</v>
      </c>
      <c r="L77" s="114">
        <v>0</v>
      </c>
      <c r="M77" s="115">
        <v>0</v>
      </c>
      <c r="N77" s="395">
        <f t="shared" si="2"/>
        <v>0</v>
      </c>
    </row>
    <row r="78" spans="1:14" s="296" customFormat="1" ht="21" customHeight="1">
      <c r="A78" s="254" t="s">
        <v>279</v>
      </c>
      <c r="B78" s="252">
        <v>2.5904340000000001</v>
      </c>
      <c r="C78" s="113">
        <v>2.5048170000000001</v>
      </c>
      <c r="D78" s="113">
        <v>2.5956000000000001</v>
      </c>
      <c r="E78" s="113">
        <v>1.327977</v>
      </c>
      <c r="F78" s="113">
        <v>1.8495539999999999</v>
      </c>
      <c r="G78" s="113">
        <v>1.8193140000000001</v>
      </c>
      <c r="H78" s="114">
        <v>0.33667200000000003</v>
      </c>
      <c r="I78" s="114">
        <v>1.243242</v>
      </c>
      <c r="J78" s="253">
        <v>1.1546639999999999</v>
      </c>
      <c r="K78" s="114">
        <v>1.672965</v>
      </c>
      <c r="L78" s="114">
        <v>2.0975220000000001</v>
      </c>
      <c r="M78" s="115">
        <v>2.4840270000000002</v>
      </c>
      <c r="N78" s="395">
        <f t="shared" si="2"/>
        <v>21.676788000000005</v>
      </c>
    </row>
    <row r="79" spans="1:14" s="296" customFormat="1" ht="21" customHeight="1">
      <c r="A79" s="254" t="s">
        <v>280</v>
      </c>
      <c r="B79" s="252">
        <v>0.98198099999999999</v>
      </c>
      <c r="C79" s="113">
        <v>0.85724100000000003</v>
      </c>
      <c r="D79" s="113">
        <v>1.7456039999999999</v>
      </c>
      <c r="E79" s="113">
        <v>2.6574659999999999</v>
      </c>
      <c r="F79" s="113">
        <v>2.6951399999999999</v>
      </c>
      <c r="G79" s="113">
        <v>2.4355799999999999</v>
      </c>
      <c r="H79" s="114">
        <v>1.8574919999999999</v>
      </c>
      <c r="I79" s="114">
        <v>1.5896159999999999</v>
      </c>
      <c r="J79" s="253">
        <v>1.172115</v>
      </c>
      <c r="K79" s="114">
        <v>1.200402</v>
      </c>
      <c r="L79" s="114">
        <v>1.26</v>
      </c>
      <c r="M79" s="115">
        <v>1.415862</v>
      </c>
      <c r="N79" s="395">
        <f>SUM(B79:M79)</f>
        <v>19.868499</v>
      </c>
    </row>
    <row r="80" spans="1:14" s="296" customFormat="1" ht="21" customHeight="1">
      <c r="A80" s="251" t="s">
        <v>281</v>
      </c>
      <c r="B80" s="252">
        <v>1.8626039999999999</v>
      </c>
      <c r="C80" s="127">
        <v>1.7247239999999999</v>
      </c>
      <c r="D80" s="127">
        <v>4.9463999999999997</v>
      </c>
      <c r="E80" s="127">
        <v>6.3672120000000003</v>
      </c>
      <c r="F80" s="113">
        <v>7.3203480000000001</v>
      </c>
      <c r="G80" s="113">
        <v>4.9633919999999998</v>
      </c>
      <c r="H80" s="114">
        <v>1.900404</v>
      </c>
      <c r="I80" s="114">
        <v>2.3794559999999998</v>
      </c>
      <c r="J80" s="253">
        <v>0.87948000000000004</v>
      </c>
      <c r="K80" s="114">
        <v>2.2422599999999999</v>
      </c>
      <c r="L80" s="114">
        <v>2.5440119999999999</v>
      </c>
      <c r="M80" s="115">
        <v>2.662776</v>
      </c>
      <c r="N80" s="395">
        <f t="shared" si="2"/>
        <v>39.793068000000005</v>
      </c>
    </row>
    <row r="81" spans="1:14" s="296" customFormat="1" ht="21" customHeight="1">
      <c r="A81" s="251" t="s">
        <v>282</v>
      </c>
      <c r="B81" s="252">
        <v>2.7627000000000002</v>
      </c>
      <c r="C81" s="113">
        <v>2.3727</v>
      </c>
      <c r="D81" s="113">
        <v>2.8332000000000002</v>
      </c>
      <c r="E81" s="113">
        <v>3.7338</v>
      </c>
      <c r="F81" s="113">
        <v>5.8715999999999999</v>
      </c>
      <c r="G81" s="113">
        <v>5.7168000000000001</v>
      </c>
      <c r="H81" s="114">
        <v>5.484</v>
      </c>
      <c r="I81" s="114">
        <v>4.8152999999999997</v>
      </c>
      <c r="J81" s="253">
        <v>4.3803000000000001</v>
      </c>
      <c r="K81" s="114">
        <v>1.8032999999999999</v>
      </c>
      <c r="L81" s="114">
        <v>3.5522999999999998</v>
      </c>
      <c r="M81" s="115">
        <v>3.2403</v>
      </c>
      <c r="N81" s="395">
        <f t="shared" si="2"/>
        <v>46.566299999999998</v>
      </c>
    </row>
    <row r="82" spans="1:14" s="296" customFormat="1" ht="21" customHeight="1">
      <c r="A82" s="251" t="s">
        <v>283</v>
      </c>
      <c r="B82" s="252">
        <v>3.4007399999999999</v>
      </c>
      <c r="C82" s="113">
        <v>2.5893630000000001</v>
      </c>
      <c r="D82" s="113">
        <v>5.0964479999999996</v>
      </c>
      <c r="E82" s="113">
        <v>6.5671200000000001</v>
      </c>
      <c r="F82" s="113">
        <v>6.7028220000000003</v>
      </c>
      <c r="G82" s="113">
        <v>6.0401249999999997</v>
      </c>
      <c r="H82" s="114">
        <v>1.6049249999999999</v>
      </c>
      <c r="I82" s="114">
        <v>2.8433160000000002</v>
      </c>
      <c r="J82" s="253">
        <v>1.5560369999999999</v>
      </c>
      <c r="K82" s="114">
        <v>1.6390709999999999</v>
      </c>
      <c r="L82" s="114">
        <v>3.3019560000000001</v>
      </c>
      <c r="M82" s="115">
        <v>4.3017029999999998</v>
      </c>
      <c r="N82" s="395">
        <f t="shared" si="2"/>
        <v>45.643625999999998</v>
      </c>
    </row>
    <row r="83" spans="1:14" s="296" customFormat="1" ht="21" customHeight="1">
      <c r="A83" s="254" t="s">
        <v>284</v>
      </c>
      <c r="B83" s="145">
        <v>0.80769599999999997</v>
      </c>
      <c r="C83" s="113">
        <v>0.80643600000000004</v>
      </c>
      <c r="D83" s="113">
        <v>0.83644200000000002</v>
      </c>
      <c r="E83" s="113">
        <v>0.80764199999999997</v>
      </c>
      <c r="F83" s="113">
        <v>1.089324</v>
      </c>
      <c r="G83" s="113">
        <v>0.69384599999999996</v>
      </c>
      <c r="H83" s="114">
        <v>0</v>
      </c>
      <c r="I83" s="114">
        <v>0.18099000000000001</v>
      </c>
      <c r="J83" s="253">
        <v>0.87370199999999998</v>
      </c>
      <c r="K83" s="114">
        <v>0.93625199999999997</v>
      </c>
      <c r="L83" s="114">
        <v>1.025892</v>
      </c>
      <c r="M83" s="115">
        <v>1.013814</v>
      </c>
      <c r="N83" s="395">
        <f t="shared" si="2"/>
        <v>9.0720360000000007</v>
      </c>
    </row>
    <row r="84" spans="1:14" s="296" customFormat="1" ht="21" customHeight="1">
      <c r="A84" s="254" t="s">
        <v>285</v>
      </c>
      <c r="B84" s="252">
        <v>0.79826039999999998</v>
      </c>
      <c r="C84" s="113">
        <v>0.60918480000000008</v>
      </c>
      <c r="D84" s="113">
        <v>0.61243559999999997</v>
      </c>
      <c r="E84" s="113">
        <v>0.64637999999999995</v>
      </c>
      <c r="F84" s="113">
        <v>1.2317508000000001</v>
      </c>
      <c r="G84" s="113">
        <v>3.5653716000000002</v>
      </c>
      <c r="H84" s="114">
        <v>4.5316907999999998</v>
      </c>
      <c r="I84" s="114">
        <v>4.6594547999999998</v>
      </c>
      <c r="J84" s="253">
        <v>3.5534268</v>
      </c>
      <c r="K84" s="114">
        <v>1.8515196</v>
      </c>
      <c r="L84" s="114">
        <v>1.6692480000000001</v>
      </c>
      <c r="M84" s="115">
        <v>1.2519359999999999</v>
      </c>
      <c r="N84" s="395">
        <f t="shared" si="2"/>
        <v>24.980659200000002</v>
      </c>
    </row>
    <row r="85" spans="1:14" s="296" customFormat="1" ht="21" customHeight="1">
      <c r="A85" s="254" t="s">
        <v>286</v>
      </c>
      <c r="B85" s="252">
        <v>0.75353290000000006</v>
      </c>
      <c r="C85" s="113">
        <v>0.46530290000000002</v>
      </c>
      <c r="D85" s="113">
        <v>1.0931962</v>
      </c>
      <c r="E85" s="113">
        <v>1.4011123999999999</v>
      </c>
      <c r="F85" s="113">
        <v>1.3854128000000001</v>
      </c>
      <c r="G85" s="113">
        <v>1.2979183999999999</v>
      </c>
      <c r="H85" s="114">
        <v>0.2764566</v>
      </c>
      <c r="I85" s="114">
        <v>0.69218599999999997</v>
      </c>
      <c r="J85" s="253">
        <v>0.37174279999999998</v>
      </c>
      <c r="K85" s="114">
        <v>0.46993459999999998</v>
      </c>
      <c r="L85" s="114">
        <v>0.60348199999999996</v>
      </c>
      <c r="M85" s="115">
        <v>0.87064989999999998</v>
      </c>
      <c r="N85" s="395">
        <f t="shared" si="2"/>
        <v>9.680927500000001</v>
      </c>
    </row>
    <row r="86" spans="1:14" s="296" customFormat="1" ht="21" customHeight="1">
      <c r="A86" s="254" t="s">
        <v>287</v>
      </c>
      <c r="B86" s="252">
        <v>2.2446239000000001</v>
      </c>
      <c r="C86" s="113">
        <v>2.0189862999999999</v>
      </c>
      <c r="D86" s="113">
        <v>2.1039449000000001</v>
      </c>
      <c r="E86" s="113">
        <v>1.784286</v>
      </c>
      <c r="F86" s="113">
        <v>1.4838548</v>
      </c>
      <c r="G86" s="113">
        <v>1.4615842999999999</v>
      </c>
      <c r="H86" s="114">
        <v>0.57021299999999997</v>
      </c>
      <c r="I86" s="114">
        <v>0.98115890000000006</v>
      </c>
      <c r="J86" s="253">
        <v>0.37050620000000001</v>
      </c>
      <c r="K86" s="114">
        <v>1.1285191000000001</v>
      </c>
      <c r="L86" s="114">
        <v>1.9984796999999999</v>
      </c>
      <c r="M86" s="115">
        <v>2.1649792999999997</v>
      </c>
      <c r="N86" s="395">
        <f t="shared" si="2"/>
        <v>18.311136399999999</v>
      </c>
    </row>
    <row r="87" spans="1:14" s="296" customFormat="1" ht="21" customHeight="1">
      <c r="A87" s="254" t="s">
        <v>288</v>
      </c>
      <c r="B87" s="145">
        <v>1.0228680000000001</v>
      </c>
      <c r="C87" s="113">
        <v>0.96095160000000002</v>
      </c>
      <c r="D87" s="113">
        <v>1.0548090000000001</v>
      </c>
      <c r="E87" s="113">
        <v>0.71748180000000006</v>
      </c>
      <c r="F87" s="113">
        <v>5.4167400000000004E-2</v>
      </c>
      <c r="G87" s="113">
        <v>0</v>
      </c>
      <c r="H87" s="114">
        <v>0</v>
      </c>
      <c r="I87" s="114">
        <v>0</v>
      </c>
      <c r="J87" s="114">
        <v>0</v>
      </c>
      <c r="K87" s="114">
        <v>0.70258860000000001</v>
      </c>
      <c r="L87" s="114">
        <v>0.92678040000000006</v>
      </c>
      <c r="M87" s="115">
        <v>0.97720560000000001</v>
      </c>
      <c r="N87" s="395">
        <f t="shared" si="2"/>
        <v>6.4168523999999998</v>
      </c>
    </row>
    <row r="88" spans="1:14" s="296" customFormat="1" ht="21" customHeight="1">
      <c r="A88" s="254" t="s">
        <v>289</v>
      </c>
      <c r="B88" s="145">
        <v>2.0281967999999999</v>
      </c>
      <c r="C88" s="113">
        <v>1.9271196000000002</v>
      </c>
      <c r="D88" s="113">
        <v>2.2563198</v>
      </c>
      <c r="E88" s="113">
        <v>3.080511</v>
      </c>
      <c r="F88" s="113">
        <v>2.7469260000000002</v>
      </c>
      <c r="G88" s="113">
        <v>1.3408416000000001</v>
      </c>
      <c r="H88" s="114">
        <v>2.8383642</v>
      </c>
      <c r="I88" s="114">
        <v>1.3877136000000001</v>
      </c>
      <c r="J88" s="253">
        <v>2.840103</v>
      </c>
      <c r="K88" s="114">
        <v>3.1623102000000003</v>
      </c>
      <c r="L88" s="114">
        <v>1.8402551999999999</v>
      </c>
      <c r="M88" s="115">
        <v>1.6160633999999998</v>
      </c>
      <c r="N88" s="395">
        <f t="shared" si="2"/>
        <v>27.064724400000003</v>
      </c>
    </row>
    <row r="89" spans="1:14" s="296" customFormat="1" ht="21" customHeight="1">
      <c r="A89" s="258" t="s">
        <v>290</v>
      </c>
      <c r="B89" s="145">
        <v>9.413719999999999E-2</v>
      </c>
      <c r="C89" s="113">
        <v>8.2006300000000004E-2</v>
      </c>
      <c r="D89" s="113">
        <v>7.1387999999999993E-2</v>
      </c>
      <c r="E89" s="113">
        <v>9.6612000000000003E-2</v>
      </c>
      <c r="F89" s="113">
        <v>0.11677739999999999</v>
      </c>
      <c r="G89" s="113">
        <v>8.7618600000000005E-2</v>
      </c>
      <c r="H89" s="114">
        <v>5.8275E-2</v>
      </c>
      <c r="I89" s="114">
        <v>8.1839399999999993E-2</v>
      </c>
      <c r="J89" s="114">
        <v>3.5345000000000001E-2</v>
      </c>
      <c r="K89" s="114">
        <v>2.01E-2</v>
      </c>
      <c r="L89" s="114">
        <v>7.6046199999999994E-2</v>
      </c>
      <c r="M89" s="115">
        <v>9.8556199999999997E-2</v>
      </c>
      <c r="N89" s="395">
        <f t="shared" si="2"/>
        <v>0.91870129999999994</v>
      </c>
    </row>
    <row r="90" spans="1:14" s="296" customFormat="1" ht="21" customHeight="1">
      <c r="A90" s="258" t="s">
        <v>291</v>
      </c>
      <c r="B90" s="145">
        <v>0.16721279999999999</v>
      </c>
      <c r="C90" s="113">
        <v>0.15935760000000002</v>
      </c>
      <c r="D90" s="113">
        <v>0.19119720000000001</v>
      </c>
      <c r="E90" s="113">
        <v>0.18491639999999998</v>
      </c>
      <c r="F90" s="113">
        <v>0.19156320000000002</v>
      </c>
      <c r="G90" s="113">
        <v>0.10920239999999999</v>
      </c>
      <c r="H90" s="114">
        <v>0.15113279999999998</v>
      </c>
      <c r="I90" s="114">
        <v>0.16098960000000001</v>
      </c>
      <c r="J90" s="114">
        <v>0.17279039999999998</v>
      </c>
      <c r="K90" s="114">
        <v>0.140544</v>
      </c>
      <c r="L90" s="114">
        <v>0.1660596</v>
      </c>
      <c r="M90" s="115">
        <v>0.1930104</v>
      </c>
      <c r="N90" s="395">
        <f t="shared" si="2"/>
        <v>1.9879764</v>
      </c>
    </row>
    <row r="91" spans="1:14" s="296" customFormat="1" ht="21" customHeight="1">
      <c r="A91" s="258" t="s">
        <v>292</v>
      </c>
      <c r="B91" s="145">
        <v>0.92662519999999993</v>
      </c>
      <c r="C91" s="113">
        <v>0.92951430000000002</v>
      </c>
      <c r="D91" s="113">
        <v>1.2249485</v>
      </c>
      <c r="E91" s="113">
        <v>1.2139925</v>
      </c>
      <c r="F91" s="113">
        <v>1.3556665000000001</v>
      </c>
      <c r="G91" s="113">
        <v>0.78802850000000002</v>
      </c>
      <c r="H91" s="114">
        <v>0.59633969999999992</v>
      </c>
      <c r="I91" s="114">
        <v>0.61472080000000007</v>
      </c>
      <c r="J91" s="114">
        <v>0.42419029999999996</v>
      </c>
      <c r="K91" s="114">
        <v>0.46934920000000002</v>
      </c>
      <c r="L91" s="114">
        <v>0.53143039999999997</v>
      </c>
      <c r="M91" s="115">
        <v>0.88441330000000007</v>
      </c>
      <c r="N91" s="395">
        <f t="shared" si="2"/>
        <v>9.9592191999999997</v>
      </c>
    </row>
    <row r="92" spans="1:14" s="296" customFormat="1" ht="21" customHeight="1">
      <c r="A92" s="258" t="s">
        <v>293</v>
      </c>
      <c r="B92" s="145">
        <v>0</v>
      </c>
      <c r="C92" s="113">
        <v>0</v>
      </c>
      <c r="D92" s="113">
        <v>0</v>
      </c>
      <c r="E92" s="259">
        <v>4.0200000000000001E-5</v>
      </c>
      <c r="F92" s="259">
        <v>1.26E-5</v>
      </c>
      <c r="G92" s="113">
        <v>0</v>
      </c>
      <c r="H92" s="114">
        <v>0</v>
      </c>
      <c r="I92" s="260">
        <v>9.8400000000000007E-5</v>
      </c>
      <c r="J92" s="260">
        <v>6.4200000000000002E-5</v>
      </c>
      <c r="K92" s="114">
        <v>7.0260000000000006E-4</v>
      </c>
      <c r="L92" s="114">
        <v>1.20684E-2</v>
      </c>
      <c r="M92" s="135">
        <v>3.8142000000000002E-2</v>
      </c>
      <c r="N92" s="395">
        <f t="shared" si="2"/>
        <v>5.1128400000000004E-2</v>
      </c>
    </row>
    <row r="93" spans="1:14" s="296" customFormat="1" ht="21" customHeight="1">
      <c r="A93" s="254" t="s">
        <v>294</v>
      </c>
      <c r="B93" s="145">
        <v>0.21325810000000001</v>
      </c>
      <c r="C93" s="113">
        <v>2.2378852</v>
      </c>
      <c r="D93" s="113">
        <v>2.8029704</v>
      </c>
      <c r="E93" s="113">
        <v>2.6591013999999999</v>
      </c>
      <c r="F93" s="113">
        <v>2.6206757999999999</v>
      </c>
      <c r="G93" s="113">
        <v>1.4522892000000001</v>
      </c>
      <c r="H93" s="113">
        <v>1.0881185</v>
      </c>
      <c r="I93" s="113">
        <v>1.5690998999999999</v>
      </c>
      <c r="J93" s="113">
        <v>0.86872349999999998</v>
      </c>
      <c r="K93" s="113">
        <v>1.6278888</v>
      </c>
      <c r="L93" s="113">
        <v>1.8472141000000002</v>
      </c>
      <c r="M93" s="135">
        <v>2.7959966000000001</v>
      </c>
      <c r="N93" s="395">
        <f t="shared" si="2"/>
        <v>21.783221499999996</v>
      </c>
    </row>
    <row r="94" spans="1:14" s="296" customFormat="1" ht="21" customHeight="1">
      <c r="A94" s="254" t="s">
        <v>295</v>
      </c>
      <c r="B94" s="145"/>
      <c r="C94" s="134"/>
      <c r="D94" s="134">
        <v>2.7317500000000002E-2</v>
      </c>
      <c r="E94" s="134">
        <v>0.6606109</v>
      </c>
      <c r="F94" s="134">
        <v>0.83677469999999998</v>
      </c>
      <c r="G94" s="113">
        <v>0.79898290000000005</v>
      </c>
      <c r="H94" s="114">
        <v>0.61569209999999996</v>
      </c>
      <c r="I94" s="114">
        <v>0.50455399999999995</v>
      </c>
      <c r="J94" s="114">
        <v>0.3957349</v>
      </c>
      <c r="K94" s="114">
        <v>0.40665270000000003</v>
      </c>
      <c r="L94" s="114">
        <v>0.3896425</v>
      </c>
      <c r="M94" s="135">
        <v>0.4668562</v>
      </c>
      <c r="N94" s="395">
        <f t="shared" si="2"/>
        <v>5.1028183999999994</v>
      </c>
    </row>
    <row r="95" spans="1:14" s="296" customFormat="1" ht="21" customHeight="1">
      <c r="A95" s="254" t="s">
        <v>296</v>
      </c>
      <c r="B95" s="145"/>
      <c r="C95" s="134"/>
      <c r="D95" s="134"/>
      <c r="E95" s="134">
        <v>0.20383999999999999</v>
      </c>
      <c r="F95" s="134">
        <v>0.43521500000000002</v>
      </c>
      <c r="G95" s="113">
        <v>0.44523000000000001</v>
      </c>
      <c r="H95" s="114">
        <v>0.23433499999999999</v>
      </c>
      <c r="I95" s="114">
        <v>0.15508</v>
      </c>
      <c r="J95" s="114">
        <v>8.1390000000000004E-2</v>
      </c>
      <c r="K95" s="114">
        <v>6.4630000000000007E-2</v>
      </c>
      <c r="L95" s="114">
        <v>0.154615</v>
      </c>
      <c r="M95" s="135">
        <v>0.38822000000000001</v>
      </c>
      <c r="N95" s="395">
        <f t="shared" si="2"/>
        <v>2.1625550000000002</v>
      </c>
    </row>
    <row r="96" spans="1:14" s="296" customFormat="1" ht="21" customHeight="1">
      <c r="A96" s="254" t="s">
        <v>297</v>
      </c>
      <c r="B96" s="145"/>
      <c r="C96" s="134"/>
      <c r="D96" s="134"/>
      <c r="E96" s="134"/>
      <c r="F96" s="134"/>
      <c r="G96" s="113"/>
      <c r="H96" s="114">
        <v>0.78581999999999996</v>
      </c>
      <c r="I96" s="114">
        <v>2.6590948999999999</v>
      </c>
      <c r="J96" s="114">
        <v>1.9879776</v>
      </c>
      <c r="K96" s="114">
        <v>2.6358695999999999</v>
      </c>
      <c r="L96" s="114">
        <v>1.895292</v>
      </c>
      <c r="M96" s="135">
        <v>1.8278567999999999</v>
      </c>
      <c r="N96" s="395">
        <f t="shared" si="2"/>
        <v>11.791910899999998</v>
      </c>
    </row>
    <row r="97" spans="1:15" s="296" customFormat="1" ht="21" customHeight="1">
      <c r="A97" s="254" t="s">
        <v>46</v>
      </c>
      <c r="B97" s="145"/>
      <c r="C97" s="134"/>
      <c r="D97" s="134"/>
      <c r="E97" s="134"/>
      <c r="F97" s="134"/>
      <c r="G97" s="113"/>
      <c r="H97" s="114"/>
      <c r="I97" s="114"/>
      <c r="J97" s="114">
        <v>2.9575000000000001E-2</v>
      </c>
      <c r="K97" s="114">
        <v>0.26372499999999999</v>
      </c>
      <c r="L97" s="114">
        <v>0.16852500000000001</v>
      </c>
      <c r="M97" s="135">
        <v>5.1596999999999997E-2</v>
      </c>
      <c r="N97" s="395">
        <f t="shared" si="2"/>
        <v>0.51342200000000005</v>
      </c>
    </row>
    <row r="98" spans="1:15" s="296" customFormat="1" ht="21" customHeight="1">
      <c r="A98" s="254" t="s">
        <v>47</v>
      </c>
      <c r="B98" s="145"/>
      <c r="C98" s="134"/>
      <c r="D98" s="134"/>
      <c r="E98" s="134"/>
      <c r="F98" s="134"/>
      <c r="G98" s="113"/>
      <c r="H98" s="114"/>
      <c r="I98" s="114"/>
      <c r="J98" s="114"/>
      <c r="K98" s="114">
        <v>0.15817500000000001</v>
      </c>
      <c r="L98" s="114">
        <v>0.28355999999999998</v>
      </c>
      <c r="M98" s="135">
        <v>0.420825</v>
      </c>
      <c r="N98" s="395">
        <f t="shared" si="2"/>
        <v>0.86255999999999999</v>
      </c>
    </row>
    <row r="99" spans="1:15" s="296" customFormat="1" ht="21" customHeight="1">
      <c r="A99" s="254" t="s">
        <v>48</v>
      </c>
      <c r="B99" s="145"/>
      <c r="C99" s="134"/>
      <c r="D99" s="134"/>
      <c r="E99" s="134"/>
      <c r="F99" s="134"/>
      <c r="G99" s="113"/>
      <c r="H99" s="114"/>
      <c r="I99" s="114"/>
      <c r="J99" s="114"/>
      <c r="K99" s="114"/>
      <c r="L99" s="114">
        <v>9.8070000000000004E-2</v>
      </c>
      <c r="M99" s="115">
        <v>8.0252000000000004E-2</v>
      </c>
      <c r="N99" s="395">
        <f t="shared" si="2"/>
        <v>0.17832200000000001</v>
      </c>
    </row>
    <row r="100" spans="1:15" s="296" customFormat="1" ht="21" customHeight="1" thickBot="1">
      <c r="A100" s="254" t="s">
        <v>49</v>
      </c>
      <c r="B100" s="263"/>
      <c r="C100" s="264"/>
      <c r="D100" s="264"/>
      <c r="E100" s="264"/>
      <c r="F100" s="264"/>
      <c r="G100" s="265"/>
      <c r="H100" s="266"/>
      <c r="I100" s="266"/>
      <c r="J100" s="266"/>
      <c r="K100" s="266"/>
      <c r="L100" s="266"/>
      <c r="M100" s="267">
        <v>5.4120000000000001E-2</v>
      </c>
      <c r="N100" s="395">
        <f t="shared" si="2"/>
        <v>5.4120000000000001E-2</v>
      </c>
    </row>
    <row r="101" spans="1:15" s="296" customFormat="1" ht="21" customHeight="1" thickBot="1">
      <c r="A101" s="217" t="s">
        <v>52</v>
      </c>
      <c r="B101" s="227">
        <f>SUM(B102:B105)</f>
        <v>202.13589430000002</v>
      </c>
      <c r="C101" s="218">
        <f t="shared" ref="C101:L101" si="9">SUM(C102:C105)</f>
        <v>167.88604580000003</v>
      </c>
      <c r="D101" s="218">
        <f t="shared" si="9"/>
        <v>160.75996499999999</v>
      </c>
      <c r="E101" s="218">
        <f>SUM(E102:E105)</f>
        <v>11.216115600000002</v>
      </c>
      <c r="F101" s="218">
        <f t="shared" si="9"/>
        <v>43.961325199999997</v>
      </c>
      <c r="G101" s="219">
        <f t="shared" si="9"/>
        <v>6.1740770999999999</v>
      </c>
      <c r="H101" s="219">
        <f t="shared" si="9"/>
        <v>1.1595880000000001</v>
      </c>
      <c r="I101" s="219">
        <f t="shared" si="9"/>
        <v>99.648214200000012</v>
      </c>
      <c r="J101" s="219">
        <f t="shared" si="9"/>
        <v>139.46002759999999</v>
      </c>
      <c r="K101" s="219">
        <f t="shared" si="9"/>
        <v>229.51283880000003</v>
      </c>
      <c r="L101" s="219">
        <f t="shared" si="9"/>
        <v>219.19836469999998</v>
      </c>
      <c r="M101" s="219">
        <f>SUM(M102:M105)</f>
        <v>227.71039919999998</v>
      </c>
      <c r="N101" s="392">
        <f t="shared" si="2"/>
        <v>1508.8228554999998</v>
      </c>
    </row>
    <row r="102" spans="1:15" s="297" customFormat="1" ht="21" customHeight="1">
      <c r="A102" s="153" t="s">
        <v>53</v>
      </c>
      <c r="B102" s="154">
        <v>8.0084400000000002</v>
      </c>
      <c r="C102" s="107"/>
      <c r="D102" s="107"/>
      <c r="E102" s="107">
        <v>9.7928700000000006</v>
      </c>
      <c r="F102" s="155">
        <v>13.375999999999999</v>
      </c>
      <c r="G102" s="107">
        <v>4.9249999999999997E-3</v>
      </c>
      <c r="H102" s="108">
        <v>1.7729999999999999E-2</v>
      </c>
      <c r="I102" s="108">
        <v>34.176544999999997</v>
      </c>
      <c r="J102" s="250">
        <v>134.75014999999999</v>
      </c>
      <c r="K102" s="108"/>
      <c r="L102" s="108">
        <v>3.63836</v>
      </c>
      <c r="M102" s="109">
        <v>2.7332800000000002</v>
      </c>
      <c r="N102" s="394">
        <f t="shared" si="2"/>
        <v>206.4983</v>
      </c>
    </row>
    <row r="103" spans="1:15" s="297" customFormat="1" ht="21" customHeight="1">
      <c r="A103" s="159" t="s">
        <v>55</v>
      </c>
      <c r="B103" s="158">
        <v>186.55141810000001</v>
      </c>
      <c r="C103" s="127">
        <v>167.88604580000003</v>
      </c>
      <c r="D103" s="113">
        <v>124.2718701</v>
      </c>
      <c r="E103" s="113">
        <v>1.4218740000000001</v>
      </c>
      <c r="F103" s="149">
        <v>30.3281469</v>
      </c>
      <c r="G103" s="113">
        <v>6.1691520999999998</v>
      </c>
      <c r="H103" s="114">
        <v>1.1399305</v>
      </c>
      <c r="I103" s="114">
        <v>65.471669200000008</v>
      </c>
      <c r="J103" s="253">
        <v>4.7098775999999996</v>
      </c>
      <c r="K103" s="114">
        <v>201.60193570000001</v>
      </c>
      <c r="L103" s="114">
        <v>215.56000469999998</v>
      </c>
      <c r="M103" s="115">
        <v>224.97711919999998</v>
      </c>
      <c r="N103" s="395">
        <f t="shared" si="2"/>
        <v>1230.0890439000002</v>
      </c>
    </row>
    <row r="104" spans="1:15" s="297" customFormat="1" ht="21" customHeight="1">
      <c r="A104" s="110" t="s">
        <v>56</v>
      </c>
      <c r="B104" s="158">
        <v>7.5760361999999999</v>
      </c>
      <c r="C104" s="113"/>
      <c r="D104" s="113"/>
      <c r="E104" s="113">
        <v>1.3715999999999999E-3</v>
      </c>
      <c r="F104" s="113">
        <v>0.25717829999999997</v>
      </c>
      <c r="G104" s="113"/>
      <c r="H104" s="114"/>
      <c r="I104" s="114"/>
      <c r="J104" s="250"/>
      <c r="K104" s="114"/>
      <c r="L104" s="114"/>
      <c r="M104" s="115"/>
      <c r="N104" s="395">
        <f>SUM(B104:M104)</f>
        <v>7.8345860999999992</v>
      </c>
    </row>
    <row r="105" spans="1:15" s="297" customFormat="1" ht="21" customHeight="1" thickBot="1">
      <c r="A105" s="292" t="s">
        <v>54</v>
      </c>
      <c r="B105" s="160"/>
      <c r="C105" s="120"/>
      <c r="D105" s="120">
        <v>36.4880949</v>
      </c>
      <c r="E105" s="120"/>
      <c r="F105" s="120"/>
      <c r="G105" s="120"/>
      <c r="H105" s="129">
        <v>1.9275E-3</v>
      </c>
      <c r="I105" s="129"/>
      <c r="J105" s="268"/>
      <c r="K105" s="129">
        <v>27.910903100000002</v>
      </c>
      <c r="L105" s="129"/>
      <c r="M105" s="130"/>
      <c r="N105" s="396">
        <f>SUM(B105:M105)</f>
        <v>64.4009255</v>
      </c>
    </row>
    <row r="106" spans="1:15" s="296" customFormat="1" ht="40.5" customHeight="1" thickBot="1">
      <c r="A106" s="269" t="s">
        <v>57</v>
      </c>
      <c r="B106" s="221">
        <f>B107+B108+B109</f>
        <v>0</v>
      </c>
      <c r="C106" s="221">
        <f t="shared" ref="C106:M106" si="10">C107+C108+C109</f>
        <v>13.4332931</v>
      </c>
      <c r="D106" s="221">
        <f t="shared" si="10"/>
        <v>0</v>
      </c>
      <c r="E106" s="221">
        <f t="shared" si="10"/>
        <v>0</v>
      </c>
      <c r="F106" s="221">
        <f t="shared" si="10"/>
        <v>0</v>
      </c>
      <c r="G106" s="221">
        <f t="shared" si="10"/>
        <v>0</v>
      </c>
      <c r="H106" s="221">
        <f t="shared" si="10"/>
        <v>0</v>
      </c>
      <c r="I106" s="221">
        <f t="shared" si="10"/>
        <v>0</v>
      </c>
      <c r="J106" s="221">
        <f t="shared" si="10"/>
        <v>0</v>
      </c>
      <c r="K106" s="221">
        <f t="shared" si="10"/>
        <v>0</v>
      </c>
      <c r="L106" s="221">
        <f t="shared" si="10"/>
        <v>0</v>
      </c>
      <c r="M106" s="221">
        <f t="shared" si="10"/>
        <v>0</v>
      </c>
      <c r="N106" s="392">
        <f t="shared" ref="N106:N109" si="11">SUM(B106:M106)</f>
        <v>13.4332931</v>
      </c>
    </row>
    <row r="107" spans="1:15" s="297" customFormat="1" ht="21" customHeight="1">
      <c r="A107" s="105" t="s">
        <v>55</v>
      </c>
      <c r="B107" s="270"/>
      <c r="C107" s="131">
        <v>13.4332931</v>
      </c>
      <c r="D107" s="131"/>
      <c r="E107" s="131"/>
      <c r="F107" s="131"/>
      <c r="G107" s="131"/>
      <c r="H107" s="132"/>
      <c r="I107" s="132"/>
      <c r="J107" s="271"/>
      <c r="K107" s="132"/>
      <c r="L107" s="132"/>
      <c r="M107" s="143"/>
      <c r="N107" s="400">
        <f t="shared" si="11"/>
        <v>13.4332931</v>
      </c>
    </row>
    <row r="108" spans="1:15" s="297" customFormat="1" ht="21" customHeight="1">
      <c r="A108" s="110" t="s">
        <v>53</v>
      </c>
      <c r="B108" s="272"/>
      <c r="C108" s="113"/>
      <c r="D108" s="113"/>
      <c r="E108" s="113"/>
      <c r="F108" s="113"/>
      <c r="G108" s="113"/>
      <c r="H108" s="114"/>
      <c r="I108" s="114"/>
      <c r="J108" s="253"/>
      <c r="K108" s="114"/>
      <c r="L108" s="114"/>
      <c r="M108" s="135"/>
      <c r="N108" s="390">
        <f t="shared" si="11"/>
        <v>0</v>
      </c>
    </row>
    <row r="109" spans="1:15" s="297" customFormat="1" ht="21" customHeight="1" thickBot="1">
      <c r="A109" s="273" t="s">
        <v>56</v>
      </c>
      <c r="B109" s="274"/>
      <c r="C109" s="163"/>
      <c r="D109" s="163"/>
      <c r="E109" s="163"/>
      <c r="F109" s="163"/>
      <c r="G109" s="163"/>
      <c r="H109" s="164"/>
      <c r="I109" s="164"/>
      <c r="J109" s="275"/>
      <c r="K109" s="164"/>
      <c r="L109" s="164"/>
      <c r="M109" s="165"/>
      <c r="N109" s="401">
        <f t="shared" si="11"/>
        <v>0</v>
      </c>
    </row>
    <row r="110" spans="1:15" s="296" customFormat="1" ht="21" customHeight="1" thickBot="1">
      <c r="A110" s="276" t="s">
        <v>2</v>
      </c>
      <c r="B110" s="167">
        <f t="shared" ref="B110:M110" si="12">B4+B101+B106</f>
        <v>1216.1809289999999</v>
      </c>
      <c r="C110" s="167">
        <f t="shared" si="12"/>
        <v>1113.9867282999999</v>
      </c>
      <c r="D110" s="167">
        <f t="shared" si="12"/>
        <v>1155.5180908</v>
      </c>
      <c r="E110" s="167">
        <f t="shared" si="12"/>
        <v>1073.2770371000001</v>
      </c>
      <c r="F110" s="167">
        <f t="shared" si="12"/>
        <v>1203.0622446</v>
      </c>
      <c r="G110" s="167">
        <f t="shared" si="12"/>
        <v>1213.7171329999999</v>
      </c>
      <c r="H110" s="167">
        <f t="shared" si="12"/>
        <v>1268.4334480999999</v>
      </c>
      <c r="I110" s="167">
        <f t="shared" si="12"/>
        <v>1083.3482493000001</v>
      </c>
      <c r="J110" s="167">
        <f t="shared" si="12"/>
        <v>987.88331629999982</v>
      </c>
      <c r="K110" s="167">
        <f t="shared" si="12"/>
        <v>1011.4558074</v>
      </c>
      <c r="L110" s="167">
        <f t="shared" si="12"/>
        <v>1118.5179398999999</v>
      </c>
      <c r="M110" s="167">
        <f t="shared" si="12"/>
        <v>1212.0371967999999</v>
      </c>
      <c r="N110" s="402">
        <f>SUM(B110:M110)</f>
        <v>13657.418120599999</v>
      </c>
    </row>
    <row r="111" spans="1:15" s="296" customFormat="1" ht="21" customHeight="1" thickBot="1">
      <c r="A111" s="166" t="s">
        <v>58</v>
      </c>
      <c r="B111" s="167">
        <v>23.902324699999809</v>
      </c>
      <c r="C111" s="167">
        <v>23.947844399999976</v>
      </c>
      <c r="D111" s="167">
        <v>21.253067999999882</v>
      </c>
      <c r="E111" s="167">
        <v>14.295994200000166</v>
      </c>
      <c r="F111" s="167">
        <v>16.515764800000191</v>
      </c>
      <c r="G111" s="167">
        <v>12.781729800000191</v>
      </c>
      <c r="H111" s="167">
        <v>12.135797799999953</v>
      </c>
      <c r="I111" s="167">
        <v>14.938734100000143</v>
      </c>
      <c r="J111" s="167">
        <v>14.041112899999977</v>
      </c>
      <c r="K111" s="167">
        <v>15.7491085</v>
      </c>
      <c r="L111" s="167">
        <v>22.30137400000012</v>
      </c>
      <c r="M111" s="167">
        <v>20.876361600000141</v>
      </c>
      <c r="N111" s="402">
        <f>SUM(B111:M111)</f>
        <v>212.73921480000055</v>
      </c>
    </row>
    <row r="112" spans="1:15" s="296" customFormat="1" ht="21" customHeight="1" thickBot="1">
      <c r="A112" s="171" t="s">
        <v>3</v>
      </c>
      <c r="B112" s="172">
        <f>B110-B111</f>
        <v>1192.2786043000001</v>
      </c>
      <c r="C112" s="172">
        <f>C110-C111</f>
        <v>1090.0388839</v>
      </c>
      <c r="D112" s="172">
        <f t="shared" ref="D112:M112" si="13">D110-D111</f>
        <v>1134.2650228</v>
      </c>
      <c r="E112" s="172">
        <f t="shared" si="13"/>
        <v>1058.9810428999999</v>
      </c>
      <c r="F112" s="172">
        <f t="shared" si="13"/>
        <v>1186.5464797999998</v>
      </c>
      <c r="G112" s="172">
        <f t="shared" si="13"/>
        <v>1200.9354031999997</v>
      </c>
      <c r="H112" s="172">
        <f t="shared" si="13"/>
        <v>1256.2976503</v>
      </c>
      <c r="I112" s="172">
        <f t="shared" si="13"/>
        <v>1068.4095152</v>
      </c>
      <c r="J112" s="172">
        <f t="shared" si="13"/>
        <v>973.84220339999979</v>
      </c>
      <c r="K112" s="172">
        <f t="shared" si="13"/>
        <v>995.70669889999999</v>
      </c>
      <c r="L112" s="172">
        <f t="shared" si="13"/>
        <v>1096.2165658999998</v>
      </c>
      <c r="M112" s="172">
        <f t="shared" si="13"/>
        <v>1191.1608351999998</v>
      </c>
      <c r="N112" s="415">
        <f>SUM(B112:M112)</f>
        <v>13444.678905799999</v>
      </c>
      <c r="O112" s="301"/>
    </row>
    <row r="113" spans="1:14" s="297" customFormat="1" ht="33" customHeight="1" thickBot="1">
      <c r="B113" s="302"/>
      <c r="C113" s="302"/>
      <c r="D113" s="302"/>
      <c r="E113" s="303"/>
      <c r="F113" s="304"/>
      <c r="G113" s="304"/>
      <c r="H113" s="305"/>
      <c r="I113" s="303"/>
      <c r="J113" s="306"/>
      <c r="K113" s="303"/>
      <c r="L113" s="303"/>
      <c r="M113" s="303"/>
      <c r="N113" s="422"/>
    </row>
    <row r="114" spans="1:14" s="296" customFormat="1" ht="21" customHeight="1" thickBot="1">
      <c r="A114" s="122" t="s">
        <v>13</v>
      </c>
      <c r="B114" s="6">
        <f t="shared" ref="B114:M114" si="14">B115+B119+B127</f>
        <v>1169.7011305999999</v>
      </c>
      <c r="C114" s="6">
        <f t="shared" si="14"/>
        <v>1058.9655192999999</v>
      </c>
      <c r="D114" s="6">
        <f t="shared" si="14"/>
        <v>1114.2589391000001</v>
      </c>
      <c r="E114" s="6">
        <f t="shared" si="14"/>
        <v>979.26620150000008</v>
      </c>
      <c r="F114" s="92">
        <f t="shared" si="14"/>
        <v>961.20185990000004</v>
      </c>
      <c r="G114" s="92">
        <f t="shared" si="14"/>
        <v>980.62960859999998</v>
      </c>
      <c r="H114" s="92">
        <f t="shared" si="14"/>
        <v>1092.5487575999998</v>
      </c>
      <c r="I114" s="92">
        <f t="shared" si="14"/>
        <v>1047.9626355999999</v>
      </c>
      <c r="J114" s="92">
        <f t="shared" si="14"/>
        <v>954.92860729999984</v>
      </c>
      <c r="K114" s="92">
        <f t="shared" si="14"/>
        <v>976.85405989999992</v>
      </c>
      <c r="L114" s="92">
        <f t="shared" si="14"/>
        <v>1077.1245898999996</v>
      </c>
      <c r="M114" s="95">
        <f t="shared" si="14"/>
        <v>1171.0175219999999</v>
      </c>
      <c r="N114" s="420">
        <f>SUM(B114:M114)</f>
        <v>12584.4594313</v>
      </c>
    </row>
    <row r="115" spans="1:14" s="296" customFormat="1" ht="21" customHeight="1" thickBot="1">
      <c r="A115" s="217" t="s">
        <v>213</v>
      </c>
      <c r="B115" s="194">
        <f t="shared" ref="B115:M115" si="15">SUM(B116:B118)</f>
        <v>1059.7299169</v>
      </c>
      <c r="C115" s="194">
        <f t="shared" si="15"/>
        <v>953.66373209999983</v>
      </c>
      <c r="D115" s="194">
        <f t="shared" si="15"/>
        <v>998.07667530000003</v>
      </c>
      <c r="E115" s="194">
        <f t="shared" si="15"/>
        <v>868.38949200000002</v>
      </c>
      <c r="F115" s="197">
        <f t="shared" si="15"/>
        <v>779.45937960000003</v>
      </c>
      <c r="G115" s="197">
        <f t="shared" si="15"/>
        <v>802.67504259999998</v>
      </c>
      <c r="H115" s="197">
        <f t="shared" si="15"/>
        <v>908.63637689999996</v>
      </c>
      <c r="I115" s="197">
        <f t="shared" si="15"/>
        <v>875.14081739999983</v>
      </c>
      <c r="J115" s="197">
        <f t="shared" si="15"/>
        <v>793.29821239999978</v>
      </c>
      <c r="K115" s="197">
        <f t="shared" si="15"/>
        <v>806.11773459999995</v>
      </c>
      <c r="L115" s="197">
        <f t="shared" si="15"/>
        <v>916.67084009999962</v>
      </c>
      <c r="M115" s="203">
        <f t="shared" si="15"/>
        <v>1010.2051265</v>
      </c>
      <c r="N115" s="392">
        <f t="shared" ref="N115:N139" si="16">SUM(B115:M115)</f>
        <v>10772.063346399998</v>
      </c>
    </row>
    <row r="116" spans="1:14" s="297" customFormat="1" ht="21" customHeight="1">
      <c r="A116" s="126" t="s">
        <v>59</v>
      </c>
      <c r="B116" s="154">
        <v>247.40833499999999</v>
      </c>
      <c r="C116" s="107">
        <v>216.4666679999998</v>
      </c>
      <c r="D116" s="107">
        <v>207.42592200000001</v>
      </c>
      <c r="E116" s="42">
        <v>148.56133199999999</v>
      </c>
      <c r="F116" s="42">
        <v>100.38575</v>
      </c>
      <c r="G116" s="42">
        <v>101.336124</v>
      </c>
      <c r="H116" s="42">
        <v>116.424054</v>
      </c>
      <c r="I116" s="42">
        <v>120.26230200000001</v>
      </c>
      <c r="J116" s="42">
        <v>105.37129999999988</v>
      </c>
      <c r="K116" s="42">
        <v>122.303448</v>
      </c>
      <c r="L116" s="42">
        <v>192.6221299999996</v>
      </c>
      <c r="M116" s="74">
        <v>243.14327800000001</v>
      </c>
      <c r="N116" s="394">
        <f t="shared" si="16"/>
        <v>1921.7106429999992</v>
      </c>
    </row>
    <row r="117" spans="1:14" s="297" customFormat="1" ht="21" customHeight="1">
      <c r="A117" s="110" t="s">
        <v>60</v>
      </c>
      <c r="B117" s="158">
        <v>291.24892360000001</v>
      </c>
      <c r="C117" s="113">
        <v>262.09635330000003</v>
      </c>
      <c r="D117" s="113">
        <v>270.67874</v>
      </c>
      <c r="E117" s="1">
        <v>236.68396060000001</v>
      </c>
      <c r="F117" s="1">
        <v>214.63688099999999</v>
      </c>
      <c r="G117" s="1">
        <v>225.66468259999999</v>
      </c>
      <c r="H117" s="1">
        <v>269.9502397</v>
      </c>
      <c r="I117" s="1">
        <v>234.87822259999999</v>
      </c>
      <c r="J117" s="1">
        <v>220.63271669999997</v>
      </c>
      <c r="K117" s="1">
        <v>219.75619219999999</v>
      </c>
      <c r="L117" s="1">
        <v>247.8038091</v>
      </c>
      <c r="M117" s="7">
        <v>276.17410560000002</v>
      </c>
      <c r="N117" s="395">
        <f t="shared" si="16"/>
        <v>2970.2048270000005</v>
      </c>
    </row>
    <row r="118" spans="1:14" s="297" customFormat="1" ht="21" customHeight="1" thickBot="1">
      <c r="A118" s="128" t="s">
        <v>61</v>
      </c>
      <c r="B118" s="78">
        <v>521.07265830000006</v>
      </c>
      <c r="C118" s="78">
        <v>475.10071079999994</v>
      </c>
      <c r="D118" s="78">
        <v>519.97201329999996</v>
      </c>
      <c r="E118" s="78">
        <v>483.14419940000005</v>
      </c>
      <c r="F118" s="78">
        <v>464.43674860000004</v>
      </c>
      <c r="G118" s="78">
        <v>475.67423600000001</v>
      </c>
      <c r="H118" s="78">
        <v>522.26208320000001</v>
      </c>
      <c r="I118" s="78">
        <v>520.0002927999999</v>
      </c>
      <c r="J118" s="78">
        <v>467.29419569999999</v>
      </c>
      <c r="K118" s="78">
        <v>464.05809440000002</v>
      </c>
      <c r="L118" s="78">
        <v>476.24490100000003</v>
      </c>
      <c r="M118" s="78">
        <v>490.88774289999998</v>
      </c>
      <c r="N118" s="396">
        <f t="shared" si="16"/>
        <v>5880.1478764000003</v>
      </c>
    </row>
    <row r="119" spans="1:14" s="296" customFormat="1" ht="21" customHeight="1" thickBot="1">
      <c r="A119" s="217" t="s">
        <v>62</v>
      </c>
      <c r="B119" s="194">
        <f>SUM(B120:B126)</f>
        <v>108.2270896</v>
      </c>
      <c r="C119" s="194">
        <f t="shared" ref="C119:M119" si="17">SUM(C120:C126)</f>
        <v>104.0012579</v>
      </c>
      <c r="D119" s="194">
        <f t="shared" si="17"/>
        <v>114.76117980000001</v>
      </c>
      <c r="E119" s="194">
        <f t="shared" si="17"/>
        <v>109.3480256</v>
      </c>
      <c r="F119" s="194">
        <f t="shared" si="17"/>
        <v>179.8602678</v>
      </c>
      <c r="G119" s="194">
        <f t="shared" si="17"/>
        <v>176.31795940000001</v>
      </c>
      <c r="H119" s="194">
        <f t="shared" si="17"/>
        <v>181.83486109999998</v>
      </c>
      <c r="I119" s="194">
        <f t="shared" si="17"/>
        <v>171.31975010000002</v>
      </c>
      <c r="J119" s="194">
        <f t="shared" si="17"/>
        <v>160.33242239999998</v>
      </c>
      <c r="K119" s="194">
        <f t="shared" si="17"/>
        <v>169.54704510000002</v>
      </c>
      <c r="L119" s="194">
        <f t="shared" si="17"/>
        <v>159.06108649999999</v>
      </c>
      <c r="M119" s="194">
        <f t="shared" si="17"/>
        <v>159.48557930000001</v>
      </c>
      <c r="N119" s="392">
        <f>SUM(B119:M119)</f>
        <v>1794.0965246000003</v>
      </c>
    </row>
    <row r="120" spans="1:14" s="297" customFormat="1" ht="21" customHeight="1">
      <c r="A120" s="222" t="s">
        <v>15</v>
      </c>
      <c r="B120" s="59">
        <v>90.375069400000001</v>
      </c>
      <c r="C120" s="42">
        <v>88.773230299999994</v>
      </c>
      <c r="D120" s="42">
        <v>98.666977400000007</v>
      </c>
      <c r="E120" s="42">
        <v>93.934576500000006</v>
      </c>
      <c r="F120" s="42">
        <v>114.1122656</v>
      </c>
      <c r="G120" s="42">
        <v>112.6108076</v>
      </c>
      <c r="H120" s="42">
        <v>115.19436520000001</v>
      </c>
      <c r="I120" s="42">
        <v>102.2431112</v>
      </c>
      <c r="J120" s="42">
        <v>91.855098799999993</v>
      </c>
      <c r="K120" s="42">
        <v>95.492136400000007</v>
      </c>
      <c r="L120" s="42">
        <v>85.069569999999999</v>
      </c>
      <c r="M120" s="74">
        <v>104.282382</v>
      </c>
      <c r="N120" s="394">
        <f t="shared" si="16"/>
        <v>1192.6095904000001</v>
      </c>
    </row>
    <row r="121" spans="1:14" s="297" customFormat="1" ht="21" customHeight="1">
      <c r="A121" s="174" t="s">
        <v>16</v>
      </c>
      <c r="B121" s="61">
        <v>17.852020199999998</v>
      </c>
      <c r="C121" s="1">
        <v>15.228027599999999</v>
      </c>
      <c r="D121" s="1">
        <v>16.0942024</v>
      </c>
      <c r="E121" s="1">
        <v>15.413449099999999</v>
      </c>
      <c r="F121" s="1">
        <v>16.356882199999998</v>
      </c>
      <c r="G121" s="1">
        <v>16.751911800000002</v>
      </c>
      <c r="H121" s="1">
        <v>18.7708829</v>
      </c>
      <c r="I121" s="1">
        <v>16.4302928</v>
      </c>
      <c r="J121" s="1">
        <v>15.2082482</v>
      </c>
      <c r="K121" s="1">
        <v>14.905844699999999</v>
      </c>
      <c r="L121" s="1">
        <v>14.016468099999999</v>
      </c>
      <c r="M121" s="7">
        <v>14.4101973</v>
      </c>
      <c r="N121" s="395">
        <f>SUM(B121:M121)</f>
        <v>191.4384273</v>
      </c>
    </row>
    <row r="122" spans="1:14" s="297" customFormat="1" ht="21" customHeight="1">
      <c r="A122" s="174" t="s">
        <v>299</v>
      </c>
      <c r="B122" s="61"/>
      <c r="C122" s="1"/>
      <c r="D122" s="1"/>
      <c r="E122" s="1"/>
      <c r="F122" s="1">
        <v>16.41752</v>
      </c>
      <c r="G122" s="1">
        <v>15.9194</v>
      </c>
      <c r="H122" s="1">
        <v>16.343599999999999</v>
      </c>
      <c r="I122" s="1">
        <v>16.407440000000001</v>
      </c>
      <c r="J122" s="1">
        <v>15.93116</v>
      </c>
      <c r="K122" s="1">
        <v>16.422840000000001</v>
      </c>
      <c r="L122" s="1">
        <v>10.451840000000001</v>
      </c>
      <c r="M122" s="7">
        <v>1.8200000000000001E-2</v>
      </c>
      <c r="N122" s="395">
        <f>SUM(B122:M122)</f>
        <v>107.91200000000002</v>
      </c>
    </row>
    <row r="123" spans="1:14" s="297" customFormat="1" ht="21" customHeight="1">
      <c r="A123" s="174" t="s">
        <v>17</v>
      </c>
      <c r="B123" s="61"/>
      <c r="C123" s="1"/>
      <c r="D123" s="1"/>
      <c r="E123" s="1"/>
      <c r="F123" s="1">
        <v>32.973599999999998</v>
      </c>
      <c r="G123" s="1">
        <v>31.03584</v>
      </c>
      <c r="H123" s="1">
        <v>28.805040000000002</v>
      </c>
      <c r="I123" s="1">
        <v>29.706600000000002</v>
      </c>
      <c r="J123" s="1">
        <v>29.041319999999999</v>
      </c>
      <c r="K123" s="1">
        <v>34.2408</v>
      </c>
      <c r="L123" s="1">
        <v>45.166440000000001</v>
      </c>
      <c r="M123" s="7">
        <v>40.69032</v>
      </c>
      <c r="N123" s="395">
        <f t="shared" si="16"/>
        <v>271.65996000000001</v>
      </c>
    </row>
    <row r="124" spans="1:14" s="297" customFormat="1" ht="21" customHeight="1">
      <c r="A124" s="298" t="s">
        <v>304</v>
      </c>
      <c r="B124" s="67"/>
      <c r="C124" s="1"/>
      <c r="D124" s="1"/>
      <c r="E124" s="1"/>
      <c r="F124" s="1"/>
      <c r="G124" s="1"/>
      <c r="H124" s="1">
        <v>2.7209729999999999</v>
      </c>
      <c r="I124" s="1">
        <v>6.5147620999999996</v>
      </c>
      <c r="J124" s="1">
        <v>8.2449186000000001</v>
      </c>
      <c r="K124" s="1">
        <v>8.4203848000000008</v>
      </c>
      <c r="L124" s="1">
        <v>4.2615797999999998</v>
      </c>
      <c r="M124" s="47">
        <v>0</v>
      </c>
      <c r="N124" s="395">
        <f t="shared" si="16"/>
        <v>30.162618299999998</v>
      </c>
    </row>
    <row r="125" spans="1:14" s="297" customFormat="1" ht="21" customHeight="1">
      <c r="A125" s="174" t="s">
        <v>18</v>
      </c>
      <c r="B125" s="67"/>
      <c r="C125" s="1"/>
      <c r="D125" s="1"/>
      <c r="E125" s="1"/>
      <c r="F125" s="1"/>
      <c r="G125" s="1"/>
      <c r="H125" s="1"/>
      <c r="I125" s="1">
        <v>1.7544000000000001E-2</v>
      </c>
      <c r="J125" s="1">
        <v>5.1676800000000002E-2</v>
      </c>
      <c r="K125" s="1">
        <v>4.8979200000000001E-2</v>
      </c>
      <c r="L125" s="1">
        <v>6.93936E-2</v>
      </c>
      <c r="M125" s="47">
        <v>8.448E-2</v>
      </c>
      <c r="N125" s="395">
        <f t="shared" si="16"/>
        <v>0.27207360000000003</v>
      </c>
    </row>
    <row r="126" spans="1:14" s="297" customFormat="1" ht="21" customHeight="1" thickBot="1">
      <c r="A126" s="298" t="s">
        <v>305</v>
      </c>
      <c r="B126" s="78"/>
      <c r="C126" s="76"/>
      <c r="D126" s="76"/>
      <c r="E126" s="76"/>
      <c r="F126" s="76"/>
      <c r="G126" s="76"/>
      <c r="H126" s="76"/>
      <c r="I126" s="76"/>
      <c r="J126" s="76"/>
      <c r="K126" s="76">
        <v>1.6060000000000001E-2</v>
      </c>
      <c r="L126" s="76">
        <v>2.5794999999999998E-2</v>
      </c>
      <c r="M126" s="91">
        <v>0</v>
      </c>
      <c r="N126" s="395">
        <f t="shared" si="16"/>
        <v>4.1855000000000003E-2</v>
      </c>
    </row>
    <row r="127" spans="1:14" s="296" customFormat="1" ht="21" customHeight="1" thickBot="1">
      <c r="A127" s="217" t="s">
        <v>63</v>
      </c>
      <c r="B127" s="194">
        <v>1.7441240999999996</v>
      </c>
      <c r="C127" s="197">
        <v>1.3005292999999998</v>
      </c>
      <c r="D127" s="197">
        <v>1.421084</v>
      </c>
      <c r="E127" s="197">
        <v>1.5286838999999999</v>
      </c>
      <c r="F127" s="197">
        <v>1.8822125000000001</v>
      </c>
      <c r="G127" s="197">
        <v>1.6366065999999997</v>
      </c>
      <c r="H127" s="197">
        <v>2.0775196</v>
      </c>
      <c r="I127" s="197">
        <v>1.5020681</v>
      </c>
      <c r="J127" s="197">
        <v>1.2979725</v>
      </c>
      <c r="K127" s="197">
        <v>1.1892802000000002</v>
      </c>
      <c r="L127" s="197">
        <v>1.3926633000000004</v>
      </c>
      <c r="M127" s="203">
        <v>1.3268161999999999</v>
      </c>
      <c r="N127" s="392">
        <f t="shared" si="16"/>
        <v>18.299560300000003</v>
      </c>
    </row>
    <row r="128" spans="1:14" s="296" customFormat="1" ht="21" customHeight="1" thickBot="1">
      <c r="A128" s="217" t="s">
        <v>64</v>
      </c>
      <c r="B128" s="194">
        <f>SUM(B129:B132)</f>
        <v>0</v>
      </c>
      <c r="C128" s="197">
        <f t="shared" ref="C128:L128" si="18">SUM(C129:C132)</f>
        <v>0</v>
      </c>
      <c r="D128" s="197">
        <f t="shared" si="18"/>
        <v>0</v>
      </c>
      <c r="E128" s="197">
        <f t="shared" si="18"/>
        <v>61.7243426</v>
      </c>
      <c r="F128" s="197">
        <f t="shared" si="18"/>
        <v>199.96613900000003</v>
      </c>
      <c r="G128" s="197">
        <f t="shared" si="18"/>
        <v>194.5790705</v>
      </c>
      <c r="H128" s="197">
        <f>SUM(H129:H132)</f>
        <v>132.02640819999999</v>
      </c>
      <c r="I128" s="197">
        <f t="shared" si="18"/>
        <v>1.7429699999999999E-2</v>
      </c>
      <c r="J128" s="197">
        <f t="shared" si="18"/>
        <v>0.11875239999999999</v>
      </c>
      <c r="K128" s="197">
        <f t="shared" si="18"/>
        <v>0.20721129999999999</v>
      </c>
      <c r="L128" s="197">
        <f t="shared" si="18"/>
        <v>0</v>
      </c>
      <c r="M128" s="203">
        <f>SUM(M129:M132)</f>
        <v>0</v>
      </c>
      <c r="N128" s="404">
        <f t="shared" si="16"/>
        <v>588.6393536999999</v>
      </c>
    </row>
    <row r="129" spans="1:14" s="297" customFormat="1" ht="21" customHeight="1">
      <c r="A129" s="126" t="s">
        <v>65</v>
      </c>
      <c r="B129" s="154"/>
      <c r="C129" s="107"/>
      <c r="D129" s="107"/>
      <c r="E129" s="107">
        <v>23.4465</v>
      </c>
      <c r="F129" s="107"/>
      <c r="G129" s="42">
        <v>29.421804999999999</v>
      </c>
      <c r="H129" s="43">
        <v>44.011415</v>
      </c>
      <c r="I129" s="43">
        <v>2.0300000000000001E-3</v>
      </c>
      <c r="J129" s="43">
        <v>7.1050000000000002E-3</v>
      </c>
      <c r="K129" s="43"/>
      <c r="L129" s="43"/>
      <c r="M129" s="50"/>
      <c r="N129" s="394">
        <f t="shared" si="16"/>
        <v>96.888854999999992</v>
      </c>
    </row>
    <row r="130" spans="1:14" s="297" customFormat="1" ht="21" customHeight="1">
      <c r="A130" s="110" t="s">
        <v>66</v>
      </c>
      <c r="B130" s="158"/>
      <c r="C130" s="113"/>
      <c r="D130" s="113"/>
      <c r="E130" s="113"/>
      <c r="F130" s="113">
        <v>164.56180890000005</v>
      </c>
      <c r="G130" s="1">
        <v>152.88878990000001</v>
      </c>
      <c r="H130" s="45">
        <v>68.868221599999998</v>
      </c>
      <c r="I130" s="45"/>
      <c r="J130" s="45"/>
      <c r="K130" s="45"/>
      <c r="L130" s="45"/>
      <c r="M130" s="51"/>
      <c r="N130" s="395">
        <f t="shared" si="16"/>
        <v>386.31882040000005</v>
      </c>
    </row>
    <row r="131" spans="1:14" s="297" customFormat="1" ht="21" customHeight="1">
      <c r="A131" s="110" t="s">
        <v>67</v>
      </c>
      <c r="B131" s="158"/>
      <c r="C131" s="113"/>
      <c r="D131" s="113"/>
      <c r="E131" s="113">
        <v>1.4036617</v>
      </c>
      <c r="F131" s="113">
        <v>8.4597289</v>
      </c>
      <c r="G131" s="1">
        <v>3.992931</v>
      </c>
      <c r="H131" s="45">
        <v>9.1303851999999992</v>
      </c>
      <c r="I131" s="45">
        <v>1.5399700000000001E-2</v>
      </c>
      <c r="J131" s="45">
        <v>0.11164739999999999</v>
      </c>
      <c r="K131" s="45">
        <v>6.6E-4</v>
      </c>
      <c r="L131" s="45"/>
      <c r="M131" s="51"/>
      <c r="N131" s="395">
        <f t="shared" si="16"/>
        <v>23.114413899999999</v>
      </c>
    </row>
    <row r="132" spans="1:14" s="297" customFormat="1" ht="21" customHeight="1" thickBot="1">
      <c r="A132" s="128" t="s">
        <v>68</v>
      </c>
      <c r="B132" s="160"/>
      <c r="C132" s="120"/>
      <c r="D132" s="120"/>
      <c r="E132" s="120">
        <v>36.874180899999999</v>
      </c>
      <c r="F132" s="120">
        <v>26.944601200000001</v>
      </c>
      <c r="G132" s="49">
        <v>8.2755445999999999</v>
      </c>
      <c r="H132" s="52">
        <v>10.0163864</v>
      </c>
      <c r="I132" s="52"/>
      <c r="J132" s="52"/>
      <c r="K132" s="52">
        <v>0.20655129999999999</v>
      </c>
      <c r="L132" s="52"/>
      <c r="M132" s="53"/>
      <c r="N132" s="396">
        <f t="shared" si="16"/>
        <v>82.317264399999999</v>
      </c>
    </row>
    <row r="133" spans="1:14" s="296" customFormat="1" ht="37.5" customHeight="1" thickBot="1">
      <c r="A133" s="231" t="s">
        <v>69</v>
      </c>
      <c r="B133" s="194">
        <f>SUM(B134:B136)</f>
        <v>0</v>
      </c>
      <c r="C133" s="194">
        <f t="shared" ref="C133:M133" si="19">SUM(C134:C136)</f>
        <v>13.4332931</v>
      </c>
      <c r="D133" s="194">
        <f t="shared" si="19"/>
        <v>0</v>
      </c>
      <c r="E133" s="194">
        <f t="shared" si="19"/>
        <v>0</v>
      </c>
      <c r="F133" s="194">
        <f t="shared" si="19"/>
        <v>0</v>
      </c>
      <c r="G133" s="194">
        <f t="shared" si="19"/>
        <v>0</v>
      </c>
      <c r="H133" s="194">
        <f t="shared" si="19"/>
        <v>0</v>
      </c>
      <c r="I133" s="194">
        <f t="shared" si="19"/>
        <v>0</v>
      </c>
      <c r="J133" s="194">
        <f t="shared" si="19"/>
        <v>0</v>
      </c>
      <c r="K133" s="194">
        <f t="shared" si="19"/>
        <v>0</v>
      </c>
      <c r="L133" s="194">
        <f t="shared" si="19"/>
        <v>0</v>
      </c>
      <c r="M133" s="194">
        <f t="shared" si="19"/>
        <v>0</v>
      </c>
      <c r="N133" s="388">
        <f t="shared" si="16"/>
        <v>13.4332931</v>
      </c>
    </row>
    <row r="134" spans="1:14" s="297" customFormat="1" ht="21" customHeight="1">
      <c r="A134" s="105" t="s">
        <v>70</v>
      </c>
      <c r="B134" s="77"/>
      <c r="C134" s="4">
        <v>13.4332931</v>
      </c>
      <c r="D134" s="4"/>
      <c r="E134" s="4"/>
      <c r="F134" s="4"/>
      <c r="G134" s="4"/>
      <c r="H134" s="54"/>
      <c r="I134" s="54"/>
      <c r="J134" s="54"/>
      <c r="K134" s="54"/>
      <c r="L134" s="54"/>
      <c r="M134" s="66"/>
      <c r="N134" s="397">
        <f t="shared" si="16"/>
        <v>13.4332931</v>
      </c>
    </row>
    <row r="135" spans="1:14" s="297" customFormat="1" ht="21" customHeight="1">
      <c r="A135" s="126" t="s">
        <v>71</v>
      </c>
      <c r="B135" s="59"/>
      <c r="C135" s="10"/>
      <c r="D135" s="10"/>
      <c r="E135" s="10"/>
      <c r="F135" s="42"/>
      <c r="G135" s="42"/>
      <c r="H135" s="43"/>
      <c r="I135" s="43"/>
      <c r="J135" s="43"/>
      <c r="K135" s="43"/>
      <c r="L135" s="43"/>
      <c r="M135" s="44"/>
      <c r="N135" s="394">
        <f t="shared" si="16"/>
        <v>0</v>
      </c>
    </row>
    <row r="136" spans="1:14" s="297" customFormat="1" ht="21" customHeight="1" thickBot="1">
      <c r="A136" s="178" t="s">
        <v>68</v>
      </c>
      <c r="B136" s="78"/>
      <c r="C136" s="9"/>
      <c r="D136" s="9"/>
      <c r="E136" s="9"/>
      <c r="F136" s="76"/>
      <c r="G136" s="76"/>
      <c r="H136" s="79"/>
      <c r="I136" s="79"/>
      <c r="J136" s="79"/>
      <c r="K136" s="79"/>
      <c r="L136" s="79"/>
      <c r="M136" s="80"/>
      <c r="N136" s="416">
        <f t="shared" si="16"/>
        <v>0</v>
      </c>
    </row>
    <row r="137" spans="1:14" s="297" customFormat="1" ht="21" customHeight="1" thickBot="1">
      <c r="A137" s="166" t="s">
        <v>208</v>
      </c>
      <c r="B137" s="5">
        <f t="shared" ref="B137:M137" si="20">B128+B114+B133</f>
        <v>1169.7011305999999</v>
      </c>
      <c r="C137" s="5">
        <f t="shared" si="20"/>
        <v>1072.3988123999998</v>
      </c>
      <c r="D137" s="5">
        <f t="shared" si="20"/>
        <v>1114.2589391000001</v>
      </c>
      <c r="E137" s="5">
        <f t="shared" si="20"/>
        <v>1040.9905441000001</v>
      </c>
      <c r="F137" s="169">
        <f t="shared" si="20"/>
        <v>1161.1679989000002</v>
      </c>
      <c r="G137" s="2">
        <f t="shared" si="20"/>
        <v>1175.2086790999999</v>
      </c>
      <c r="H137" s="2">
        <f t="shared" si="20"/>
        <v>1224.5751657999999</v>
      </c>
      <c r="I137" s="2">
        <f t="shared" si="20"/>
        <v>1047.9800653</v>
      </c>
      <c r="J137" s="2">
        <f t="shared" si="20"/>
        <v>955.04735969999979</v>
      </c>
      <c r="K137" s="2">
        <f t="shared" si="20"/>
        <v>977.06127119999996</v>
      </c>
      <c r="L137" s="2">
        <f t="shared" si="20"/>
        <v>1077.1245898999996</v>
      </c>
      <c r="M137" s="3">
        <f t="shared" si="20"/>
        <v>1171.0175219999999</v>
      </c>
      <c r="N137" s="421">
        <f>SUM(B137:M137)</f>
        <v>13186.532078099999</v>
      </c>
    </row>
    <row r="138" spans="1:14" s="296" customFormat="1" ht="21" customHeight="1" thickBot="1">
      <c r="A138" s="166" t="s">
        <v>72</v>
      </c>
      <c r="B138" s="5">
        <v>22.577473700000155</v>
      </c>
      <c r="C138" s="5">
        <v>17.640071500000104</v>
      </c>
      <c r="D138" s="5">
        <v>20.006083699999863</v>
      </c>
      <c r="E138" s="5">
        <v>17.990498799999841</v>
      </c>
      <c r="F138" s="5">
        <v>25.378480899999744</v>
      </c>
      <c r="G138" s="5">
        <v>25.726724099999672</v>
      </c>
      <c r="H138" s="5">
        <v>31.722484500000178</v>
      </c>
      <c r="I138" s="5">
        <v>20.429449900000101</v>
      </c>
      <c r="J138" s="5">
        <v>18.794843699999948</v>
      </c>
      <c r="K138" s="5">
        <v>18.645427700000067</v>
      </c>
      <c r="L138" s="5">
        <v>19.091976000000159</v>
      </c>
      <c r="M138" s="3">
        <v>20.143313199999966</v>
      </c>
      <c r="N138" s="402">
        <f>SUM(B138:M138)</f>
        <v>258.14682769999979</v>
      </c>
    </row>
    <row r="139" spans="1:14" s="296" customFormat="1" ht="33" customHeight="1" thickBot="1">
      <c r="A139" s="182" t="s">
        <v>73</v>
      </c>
      <c r="B139" s="214">
        <f>B138+B137</f>
        <v>1192.2786043000001</v>
      </c>
      <c r="C139" s="214">
        <f>C138+C137</f>
        <v>1090.0388839</v>
      </c>
      <c r="D139" s="214">
        <f t="shared" ref="D139:J139" si="21">D138+D137</f>
        <v>1134.2650228</v>
      </c>
      <c r="E139" s="214">
        <f t="shared" si="21"/>
        <v>1058.9810428999999</v>
      </c>
      <c r="F139" s="215">
        <f t="shared" si="21"/>
        <v>1186.5464797999998</v>
      </c>
      <c r="G139" s="215">
        <f>G138+G137</f>
        <v>1200.9354031999997</v>
      </c>
      <c r="H139" s="215">
        <f t="shared" si="21"/>
        <v>1256.2976503</v>
      </c>
      <c r="I139" s="215">
        <f>I138+I137</f>
        <v>1068.4095152</v>
      </c>
      <c r="J139" s="215">
        <f t="shared" si="21"/>
        <v>973.84220339999979</v>
      </c>
      <c r="K139" s="215">
        <f>K138+K137</f>
        <v>995.70669889999999</v>
      </c>
      <c r="L139" s="215">
        <f>L138+L137</f>
        <v>1096.2165658999998</v>
      </c>
      <c r="M139" s="216">
        <f>M138+M137</f>
        <v>1191.1608351999998</v>
      </c>
      <c r="N139" s="467">
        <f t="shared" si="16"/>
        <v>13444.678905799999</v>
      </c>
    </row>
    <row r="140" spans="1:14" ht="18.75" thickBot="1">
      <c r="A140" s="461" t="s">
        <v>209</v>
      </c>
      <c r="B140" s="189">
        <f>B4+B101-B128</f>
        <v>1216.1809289999999</v>
      </c>
      <c r="C140" s="190">
        <f t="shared" ref="C140:M140" si="22">C4+C101-C128</f>
        <v>1100.5534352</v>
      </c>
      <c r="D140" s="190">
        <f t="shared" si="22"/>
        <v>1155.5180908</v>
      </c>
      <c r="E140" s="190">
        <f t="shared" si="22"/>
        <v>1011.5526945000001</v>
      </c>
      <c r="F140" s="190">
        <f t="shared" si="22"/>
        <v>1003.0961056</v>
      </c>
      <c r="G140" s="190">
        <f t="shared" si="22"/>
        <v>1019.1380624999999</v>
      </c>
      <c r="H140" s="190">
        <f t="shared" si="22"/>
        <v>1136.4070398999997</v>
      </c>
      <c r="I140" s="190">
        <f t="shared" si="22"/>
        <v>1083.3308196</v>
      </c>
      <c r="J140" s="190">
        <f t="shared" si="22"/>
        <v>987.76456389999987</v>
      </c>
      <c r="K140" s="190">
        <f t="shared" si="22"/>
        <v>1011.2485961</v>
      </c>
      <c r="L140" s="190">
        <f t="shared" si="22"/>
        <v>1118.5179398999999</v>
      </c>
      <c r="M140" s="191">
        <f t="shared" si="22"/>
        <v>1212.0371967999999</v>
      </c>
      <c r="N140" s="462">
        <f>SUM(B140:M140)</f>
        <v>13055.3454738</v>
      </c>
    </row>
    <row r="141" spans="1:14" ht="15">
      <c r="B141" s="307"/>
      <c r="C141" s="307"/>
      <c r="D141" s="307"/>
      <c r="E141" s="307"/>
      <c r="F141" s="307"/>
      <c r="G141" s="307"/>
      <c r="H141" s="307"/>
      <c r="I141" s="307"/>
      <c r="J141" s="307"/>
      <c r="K141" s="307"/>
      <c r="L141" s="307"/>
      <c r="M141" s="307"/>
      <c r="N141" s="308"/>
    </row>
    <row r="142" spans="1:14">
      <c r="B142" s="8"/>
    </row>
    <row r="143" spans="1:14">
      <c r="B143" s="310"/>
      <c r="C143" s="310"/>
      <c r="D143" s="310"/>
      <c r="E143" s="310"/>
      <c r="F143" s="310"/>
      <c r="G143" s="310"/>
      <c r="H143" s="310"/>
      <c r="I143" s="310"/>
      <c r="J143" s="310"/>
      <c r="K143" s="310"/>
      <c r="L143" s="311"/>
      <c r="M143" s="310"/>
      <c r="N143" s="312"/>
    </row>
    <row r="145" spans="2:14">
      <c r="B145" s="310"/>
      <c r="C145" s="310"/>
      <c r="D145" s="310"/>
      <c r="E145" s="310"/>
      <c r="F145" s="310"/>
      <c r="G145" s="310"/>
      <c r="H145" s="310"/>
      <c r="I145" s="310"/>
      <c r="J145" s="310"/>
      <c r="K145" s="310"/>
      <c r="L145" s="310"/>
      <c r="M145" s="310"/>
      <c r="N145" s="312"/>
    </row>
    <row r="148" spans="2:14">
      <c r="B148" s="310"/>
      <c r="C148" s="310"/>
      <c r="D148" s="310"/>
      <c r="E148" s="310"/>
      <c r="F148" s="310"/>
      <c r="G148" s="310"/>
      <c r="H148" s="310"/>
      <c r="I148" s="310"/>
      <c r="J148" s="310"/>
      <c r="K148" s="310"/>
      <c r="L148" s="310"/>
      <c r="M148" s="310"/>
      <c r="N148" s="312"/>
    </row>
    <row r="149" spans="2:14">
      <c r="B149" s="310"/>
      <c r="C149" s="310"/>
      <c r="D149" s="310"/>
      <c r="E149" s="310"/>
      <c r="F149" s="310"/>
      <c r="G149" s="310"/>
      <c r="H149" s="310"/>
      <c r="I149" s="310"/>
      <c r="J149" s="310"/>
      <c r="K149" s="310"/>
      <c r="L149" s="310"/>
      <c r="M149" s="310"/>
      <c r="N149" s="312"/>
    </row>
  </sheetData>
  <mergeCells count="2">
    <mergeCell ref="A1:N1"/>
    <mergeCell ref="M2:N2"/>
  </mergeCells>
  <printOptions horizontalCentered="1"/>
  <pageMargins left="0" right="0" top="0.15748031496063" bottom="0.35433070866141703" header="0.15748031496063" footer="0.15748031496063"/>
  <pageSetup paperSize="9" scale="55" fitToHeight="3" orientation="landscape" r:id="rId1"/>
  <headerFooter alignWithMargins="0"/>
  <rowBreaks count="2" manualBreakCount="2">
    <brk id="49" max="13" man="1"/>
    <brk id="9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68"/>
  <sheetViews>
    <sheetView zoomScale="90" zoomScaleNormal="90" zoomScaleSheetLayoutView="80" workbookViewId="0">
      <pane xSplit="1" ySplit="5" topLeftCell="B6" activePane="bottomRight" state="frozen"/>
      <selection pane="topRight" activeCell="C1" sqref="C1"/>
      <selection pane="bottomLeft" activeCell="A8" sqref="A8"/>
      <selection pane="bottomRight" sqref="A1:N1"/>
    </sheetView>
  </sheetViews>
  <sheetFormatPr defaultColWidth="9.140625" defaultRowHeight="19.5"/>
  <cols>
    <col min="1" max="1" width="53.28515625" style="19" customWidth="1"/>
    <col min="2" max="3" width="16.7109375" style="14" customWidth="1"/>
    <col min="4" max="4" width="16" style="14" customWidth="1"/>
    <col min="5" max="5" width="16.7109375" style="14" customWidth="1"/>
    <col min="6" max="6" width="16.140625" style="14" customWidth="1"/>
    <col min="7" max="7" width="16.7109375" style="14" customWidth="1"/>
    <col min="8" max="8" width="16" style="14" customWidth="1"/>
    <col min="9" max="13" width="16.7109375" style="14" customWidth="1"/>
    <col min="14" max="14" width="16.7109375" style="38" customWidth="1"/>
    <col min="15" max="15" width="9.7109375" style="14" bestFit="1" customWidth="1"/>
    <col min="16" max="16" width="18.7109375" style="14" bestFit="1" customWidth="1"/>
    <col min="17" max="16384" width="9.140625" style="14"/>
  </cols>
  <sheetData>
    <row r="1" spans="1:17" ht="33.75">
      <c r="A1" s="783" t="s">
        <v>219</v>
      </c>
      <c r="B1" s="783"/>
      <c r="C1" s="783"/>
      <c r="D1" s="783"/>
      <c r="E1" s="783"/>
      <c r="F1" s="783"/>
      <c r="G1" s="783"/>
      <c r="H1" s="783"/>
      <c r="I1" s="783"/>
      <c r="J1" s="783"/>
      <c r="K1" s="783"/>
      <c r="L1" s="783"/>
      <c r="M1" s="783"/>
      <c r="N1" s="783"/>
    </row>
    <row r="2" spans="1:17" s="15" customFormat="1" ht="21" customHeight="1" thickBot="1">
      <c r="A2" s="232"/>
      <c r="B2" s="233">
        <v>30</v>
      </c>
      <c r="C2" s="233">
        <v>31</v>
      </c>
      <c r="D2" s="233">
        <v>30</v>
      </c>
      <c r="E2" s="233"/>
      <c r="F2" s="233"/>
      <c r="G2" s="233"/>
      <c r="H2" s="234">
        <f>F119-F122</f>
        <v>1154.8832838999999</v>
      </c>
      <c r="I2" s="233"/>
      <c r="J2" s="233"/>
      <c r="K2" s="235">
        <f>I113+I110</f>
        <v>119.16969349999999</v>
      </c>
      <c r="L2" s="233"/>
      <c r="M2" s="784" t="s">
        <v>29</v>
      </c>
      <c r="N2" s="784"/>
    </row>
    <row r="3" spans="1:17" s="16" customFormat="1" ht="24" customHeight="1" thickBot="1">
      <c r="A3" s="98" t="s">
        <v>30</v>
      </c>
      <c r="B3" s="236" t="s">
        <v>4</v>
      </c>
      <c r="C3" s="99" t="s">
        <v>5</v>
      </c>
      <c r="D3" s="99" t="s">
        <v>6</v>
      </c>
      <c r="E3" s="99" t="s">
        <v>7</v>
      </c>
      <c r="F3" s="99" t="s">
        <v>8</v>
      </c>
      <c r="G3" s="99" t="s">
        <v>9</v>
      </c>
      <c r="H3" s="99" t="s">
        <v>10</v>
      </c>
      <c r="I3" s="99" t="s">
        <v>11</v>
      </c>
      <c r="J3" s="100" t="s">
        <v>31</v>
      </c>
      <c r="K3" s="100" t="s">
        <v>32</v>
      </c>
      <c r="L3" s="100" t="s">
        <v>33</v>
      </c>
      <c r="M3" s="99" t="s">
        <v>34</v>
      </c>
      <c r="N3" s="101" t="s">
        <v>12</v>
      </c>
    </row>
    <row r="4" spans="1:17" s="17" customFormat="1" ht="21" customHeight="1" thickBot="1">
      <c r="A4" s="102" t="s">
        <v>74</v>
      </c>
      <c r="B4" s="103">
        <f>B5+B12+B11</f>
        <v>1009.8589818</v>
      </c>
      <c r="C4" s="103">
        <f t="shared" ref="C4:M4" si="0">C5+C12+C11</f>
        <v>937.82538669999997</v>
      </c>
      <c r="D4" s="103">
        <f t="shared" si="0"/>
        <v>972.74611589999995</v>
      </c>
      <c r="E4" s="103">
        <f>E5+E12+E11</f>
        <v>964.4446807999999</v>
      </c>
      <c r="F4" s="103">
        <f t="shared" si="0"/>
        <v>1154.6585404</v>
      </c>
      <c r="G4" s="103">
        <f t="shared" si="0"/>
        <v>1196.8771675</v>
      </c>
      <c r="H4" s="103">
        <f t="shared" si="0"/>
        <v>1055.1043009</v>
      </c>
      <c r="I4" s="103">
        <f t="shared" si="0"/>
        <v>1019.8677867000001</v>
      </c>
      <c r="J4" s="103">
        <f t="shared" si="0"/>
        <v>821.29773249999994</v>
      </c>
      <c r="K4" s="103">
        <f t="shared" si="0"/>
        <v>799.80272260000004</v>
      </c>
      <c r="L4" s="103">
        <f>L5+L12+L11</f>
        <v>912.75430649999998</v>
      </c>
      <c r="M4" s="103">
        <f t="shared" si="0"/>
        <v>1011.6025043999999</v>
      </c>
      <c r="N4" s="419">
        <f>SUM(B4:M4)</f>
        <v>11856.8402267</v>
      </c>
    </row>
    <row r="5" spans="1:17" s="17" customFormat="1" ht="21" customHeight="1" thickBot="1">
      <c r="A5" s="237" t="s">
        <v>35</v>
      </c>
      <c r="B5" s="227">
        <f>SUM(B6:B10)</f>
        <v>404.60776620000001</v>
      </c>
      <c r="C5" s="218">
        <f t="shared" ref="C5:M5" si="1">SUM(C6:C10)</f>
        <v>420.19684290000009</v>
      </c>
      <c r="D5" s="218">
        <f t="shared" si="1"/>
        <v>425.6779962</v>
      </c>
      <c r="E5" s="218">
        <f t="shared" si="1"/>
        <v>158.5609954</v>
      </c>
      <c r="F5" s="218">
        <f t="shared" si="1"/>
        <v>0.15192</v>
      </c>
      <c r="G5" s="218">
        <f t="shared" si="1"/>
        <v>7.162962900000001</v>
      </c>
      <c r="H5" s="218">
        <f t="shared" si="1"/>
        <v>3.4046400000000001</v>
      </c>
      <c r="I5" s="218">
        <f t="shared" si="1"/>
        <v>137.6863716</v>
      </c>
      <c r="J5" s="218">
        <f t="shared" si="1"/>
        <v>207.33187429999998</v>
      </c>
      <c r="K5" s="218">
        <f t="shared" si="1"/>
        <v>213.69264380000001</v>
      </c>
      <c r="L5" s="218">
        <f t="shared" si="1"/>
        <v>402.18935750000003</v>
      </c>
      <c r="M5" s="238">
        <f t="shared" si="1"/>
        <v>459.74244229999994</v>
      </c>
      <c r="N5" s="388">
        <f t="shared" ref="N5:N112" si="2">SUM(B5:M5)</f>
        <v>2840.4058130999997</v>
      </c>
    </row>
    <row r="6" spans="1:17" s="19" customFormat="1" ht="21" customHeight="1">
      <c r="A6" s="105" t="s">
        <v>36</v>
      </c>
      <c r="B6" s="106">
        <v>148.324296</v>
      </c>
      <c r="C6" s="107">
        <v>159.07335600000005</v>
      </c>
      <c r="D6" s="107">
        <v>177.66311999999999</v>
      </c>
      <c r="E6" s="107">
        <v>48.591011999999999</v>
      </c>
      <c r="F6" s="107">
        <v>0</v>
      </c>
      <c r="G6" s="108">
        <v>0</v>
      </c>
      <c r="H6" s="108">
        <v>0</v>
      </c>
      <c r="I6" s="108">
        <v>0</v>
      </c>
      <c r="J6" s="108">
        <v>5.7106919999999999</v>
      </c>
      <c r="K6" s="108">
        <v>0</v>
      </c>
      <c r="L6" s="108">
        <v>168.879672</v>
      </c>
      <c r="M6" s="144">
        <v>181.49747999999991</v>
      </c>
      <c r="N6" s="389">
        <f t="shared" si="2"/>
        <v>889.73962799999993</v>
      </c>
    </row>
    <row r="7" spans="1:17" s="19" customFormat="1" ht="21" customHeight="1">
      <c r="A7" s="110" t="s">
        <v>220</v>
      </c>
      <c r="B7" s="112">
        <v>75.901824000000005</v>
      </c>
      <c r="C7" s="113">
        <v>80.526240000000001</v>
      </c>
      <c r="D7" s="113">
        <v>54.34272</v>
      </c>
      <c r="E7" s="113">
        <v>20.829312000000002</v>
      </c>
      <c r="F7" s="113">
        <v>0</v>
      </c>
      <c r="G7" s="114">
        <v>0</v>
      </c>
      <c r="H7" s="114">
        <v>3.2256</v>
      </c>
      <c r="I7" s="114">
        <v>0</v>
      </c>
      <c r="J7" s="114">
        <v>36.431424</v>
      </c>
      <c r="K7" s="114">
        <v>46.077407999999998</v>
      </c>
      <c r="L7" s="114">
        <v>61.416288000000002</v>
      </c>
      <c r="M7" s="135">
        <v>97.228800000000007</v>
      </c>
      <c r="N7" s="390">
        <f>SUM(B7:M7)</f>
        <v>475.97961599999996</v>
      </c>
    </row>
    <row r="8" spans="1:17" s="19" customFormat="1" ht="21" customHeight="1">
      <c r="A8" s="110" t="s">
        <v>221</v>
      </c>
      <c r="B8" s="112">
        <v>4.42624</v>
      </c>
      <c r="C8" s="113">
        <v>23.289200000000001</v>
      </c>
      <c r="D8" s="113">
        <v>28.01136</v>
      </c>
      <c r="E8" s="113">
        <v>14.925840000000001</v>
      </c>
      <c r="F8" s="113">
        <v>0.15192</v>
      </c>
      <c r="G8" s="113">
        <v>0.96128000000000002</v>
      </c>
      <c r="H8" s="114">
        <v>0.17904</v>
      </c>
      <c r="I8" s="114">
        <v>0.16488</v>
      </c>
      <c r="J8" s="114">
        <v>19.641999999999999</v>
      </c>
      <c r="K8" s="114">
        <v>0.50439999999999996</v>
      </c>
      <c r="L8" s="114">
        <v>6.5966399999999998</v>
      </c>
      <c r="M8" s="135">
        <v>0</v>
      </c>
      <c r="N8" s="390">
        <f t="shared" ref="N8:N10" si="3">SUM(B8:M8)</f>
        <v>98.852799999999988</v>
      </c>
    </row>
    <row r="9" spans="1:17" s="19" customFormat="1" ht="21" customHeight="1">
      <c r="A9" s="116" t="s">
        <v>79</v>
      </c>
      <c r="B9" s="117">
        <v>175.9554062</v>
      </c>
      <c r="C9" s="113">
        <v>157.30804689999999</v>
      </c>
      <c r="D9" s="113">
        <v>165.66079619999999</v>
      </c>
      <c r="E9" s="113">
        <v>74.214831400000008</v>
      </c>
      <c r="F9" s="113">
        <v>0</v>
      </c>
      <c r="G9" s="113">
        <v>6.2016829000000007</v>
      </c>
      <c r="H9" s="113">
        <v>0</v>
      </c>
      <c r="I9" s="113">
        <v>137.52149159999999</v>
      </c>
      <c r="J9" s="113">
        <v>145.5477583</v>
      </c>
      <c r="K9" s="113">
        <v>167.11083580000002</v>
      </c>
      <c r="L9" s="113">
        <v>165.29675750000001</v>
      </c>
      <c r="M9" s="146">
        <v>172.19856230000002</v>
      </c>
      <c r="N9" s="390">
        <f t="shared" si="3"/>
        <v>1367.0161691000001</v>
      </c>
    </row>
    <row r="10" spans="1:17" s="19" customFormat="1" ht="21" customHeight="1" thickBot="1">
      <c r="A10" s="116" t="s">
        <v>80</v>
      </c>
      <c r="B10" s="119">
        <v>0</v>
      </c>
      <c r="C10" s="119">
        <v>0</v>
      </c>
      <c r="D10" s="119"/>
      <c r="E10" s="120"/>
      <c r="F10" s="120"/>
      <c r="G10" s="120">
        <v>0</v>
      </c>
      <c r="H10" s="120"/>
      <c r="I10" s="120"/>
      <c r="J10" s="120"/>
      <c r="K10" s="120"/>
      <c r="L10" s="120"/>
      <c r="M10" s="239">
        <v>8.8176000000000005</v>
      </c>
      <c r="N10" s="391">
        <f t="shared" si="3"/>
        <v>8.8176000000000005</v>
      </c>
    </row>
    <row r="11" spans="1:17" s="19" customFormat="1" ht="21" customHeight="1" thickBot="1">
      <c r="A11" s="217" t="s">
        <v>14</v>
      </c>
      <c r="B11" s="218">
        <v>5.8333730999999993</v>
      </c>
      <c r="C11" s="218">
        <v>7.3712799999999996</v>
      </c>
      <c r="D11" s="218">
        <v>8.2292000000000005</v>
      </c>
      <c r="E11" s="219">
        <v>6.8158092000000003</v>
      </c>
      <c r="F11" s="219">
        <v>6.0765024000000007</v>
      </c>
      <c r="G11" s="219">
        <v>5.4885285999999995</v>
      </c>
      <c r="H11" s="219">
        <v>8.9495544999999996</v>
      </c>
      <c r="I11" s="219">
        <v>8.2880526000000003</v>
      </c>
      <c r="J11" s="219">
        <v>7.2381855999999996</v>
      </c>
      <c r="K11" s="219">
        <v>5.8025468</v>
      </c>
      <c r="L11" s="219">
        <v>7.8144885999999998</v>
      </c>
      <c r="M11" s="240">
        <v>6.7904886000000007</v>
      </c>
      <c r="N11" s="392">
        <f>SUM(B11:M11)</f>
        <v>84.698010000000011</v>
      </c>
    </row>
    <row r="12" spans="1:17" s="17" customFormat="1" ht="21" customHeight="1" thickBot="1">
      <c r="A12" s="241" t="s">
        <v>37</v>
      </c>
      <c r="B12" s="242">
        <f t="shared" ref="B12:M12" si="4">B13+B21+B41</f>
        <v>599.41784250000001</v>
      </c>
      <c r="C12" s="243">
        <f t="shared" si="4"/>
        <v>510.25726379999992</v>
      </c>
      <c r="D12" s="243">
        <f t="shared" si="4"/>
        <v>538.83891970000002</v>
      </c>
      <c r="E12" s="244">
        <f t="shared" si="4"/>
        <v>799.06787619999989</v>
      </c>
      <c r="F12" s="244">
        <f t="shared" si="4"/>
        <v>1148.430118</v>
      </c>
      <c r="G12" s="244">
        <f t="shared" si="4"/>
        <v>1184.225676</v>
      </c>
      <c r="H12" s="244">
        <f t="shared" si="4"/>
        <v>1042.7501064</v>
      </c>
      <c r="I12" s="244">
        <f t="shared" si="4"/>
        <v>873.89336250000008</v>
      </c>
      <c r="J12" s="244">
        <f t="shared" si="4"/>
        <v>606.72767260000001</v>
      </c>
      <c r="K12" s="244">
        <f t="shared" si="4"/>
        <v>580.30753200000004</v>
      </c>
      <c r="L12" s="244">
        <f t="shared" si="4"/>
        <v>502.75046040000001</v>
      </c>
      <c r="M12" s="245">
        <f t="shared" si="4"/>
        <v>545.06957349999993</v>
      </c>
      <c r="N12" s="393">
        <f>SUM(B12:M12)</f>
        <v>8931.7364035999999</v>
      </c>
    </row>
    <row r="13" spans="1:17" s="17" customFormat="1" ht="21" customHeight="1" thickBot="1">
      <c r="A13" s="217" t="s">
        <v>0</v>
      </c>
      <c r="B13" s="218">
        <f t="shared" ref="B13:M13" si="5">SUM(B14:B20)</f>
        <v>335.49588649999998</v>
      </c>
      <c r="C13" s="218">
        <f t="shared" si="5"/>
        <v>264.84071389999997</v>
      </c>
      <c r="D13" s="218">
        <f t="shared" si="5"/>
        <v>193.43917450000001</v>
      </c>
      <c r="E13" s="219">
        <f t="shared" si="5"/>
        <v>344.05514729999993</v>
      </c>
      <c r="F13" s="219">
        <f t="shared" si="5"/>
        <v>632.42369710000003</v>
      </c>
      <c r="G13" s="219">
        <f t="shared" si="5"/>
        <v>713.80314239999996</v>
      </c>
      <c r="H13" s="219">
        <f t="shared" si="5"/>
        <v>617.39345430000003</v>
      </c>
      <c r="I13" s="219">
        <f t="shared" si="5"/>
        <v>584.65782509999997</v>
      </c>
      <c r="J13" s="219">
        <f t="shared" si="5"/>
        <v>352.87441610000002</v>
      </c>
      <c r="K13" s="219">
        <f t="shared" si="5"/>
        <v>306.66149819999998</v>
      </c>
      <c r="L13" s="219">
        <f t="shared" si="5"/>
        <v>288.26037179999997</v>
      </c>
      <c r="M13" s="220">
        <f t="shared" si="5"/>
        <v>335.57420939999997</v>
      </c>
      <c r="N13" s="392">
        <f t="shared" si="2"/>
        <v>4969.4795365999998</v>
      </c>
      <c r="P13" s="22"/>
    </row>
    <row r="14" spans="1:17" s="19" customFormat="1" ht="21" customHeight="1">
      <c r="A14" s="126" t="s">
        <v>222</v>
      </c>
      <c r="B14" s="246">
        <v>216.86994000000001</v>
      </c>
      <c r="C14" s="107">
        <v>167.59008</v>
      </c>
      <c r="D14" s="107">
        <v>94.82508</v>
      </c>
      <c r="E14" s="107">
        <v>188.40654000000001</v>
      </c>
      <c r="F14" s="107">
        <v>435.57695999999999</v>
      </c>
      <c r="G14" s="107">
        <v>550.70820000000003</v>
      </c>
      <c r="H14" s="108">
        <v>456.26490000000001</v>
      </c>
      <c r="I14" s="108">
        <v>441.88578000000001</v>
      </c>
      <c r="J14" s="108">
        <v>234.06894</v>
      </c>
      <c r="K14" s="108">
        <v>185.40522000000001</v>
      </c>
      <c r="L14" s="108">
        <v>183.82896</v>
      </c>
      <c r="M14" s="109">
        <v>185.87394</v>
      </c>
      <c r="N14" s="394">
        <f t="shared" si="2"/>
        <v>3341.3045400000001</v>
      </c>
      <c r="Q14" s="17"/>
    </row>
    <row r="15" spans="1:17" s="19" customFormat="1" ht="21" customHeight="1">
      <c r="A15" s="110" t="s">
        <v>223</v>
      </c>
      <c r="B15" s="127">
        <v>48.186287999999998</v>
      </c>
      <c r="C15" s="113">
        <v>37.589378400000001</v>
      </c>
      <c r="D15" s="113">
        <v>28.099836</v>
      </c>
      <c r="E15" s="113">
        <v>50.232772799999999</v>
      </c>
      <c r="F15" s="113">
        <v>95.280609599999991</v>
      </c>
      <c r="G15" s="113">
        <v>102.54763440000001</v>
      </c>
      <c r="H15" s="114">
        <v>83.962180799999999</v>
      </c>
      <c r="I15" s="114">
        <v>75.785349599999989</v>
      </c>
      <c r="J15" s="114">
        <v>42.3242136</v>
      </c>
      <c r="K15" s="114">
        <v>39.428863200000002</v>
      </c>
      <c r="L15" s="114">
        <v>39.156616799999995</v>
      </c>
      <c r="M15" s="115">
        <v>43.677165600000002</v>
      </c>
      <c r="N15" s="395">
        <f t="shared" si="2"/>
        <v>686.27090880000003</v>
      </c>
    </row>
    <row r="16" spans="1:17" s="19" customFormat="1" ht="21" customHeight="1">
      <c r="A16" s="110" t="s">
        <v>224</v>
      </c>
      <c r="B16" s="127">
        <v>8.1737599999999997</v>
      </c>
      <c r="C16" s="113">
        <v>8.2779199999999999</v>
      </c>
      <c r="D16" s="113">
        <v>8.9779199999999992</v>
      </c>
      <c r="E16" s="113">
        <v>20.5212</v>
      </c>
      <c r="F16" s="113">
        <v>15.146879999999999</v>
      </c>
      <c r="G16" s="113">
        <v>14.92008</v>
      </c>
      <c r="H16" s="114">
        <v>14.89264</v>
      </c>
      <c r="I16" s="114">
        <v>16.117360000000001</v>
      </c>
      <c r="J16" s="113">
        <v>14.57456</v>
      </c>
      <c r="K16" s="114">
        <v>15.26056</v>
      </c>
      <c r="L16" s="114">
        <v>9.76248</v>
      </c>
      <c r="M16" s="115">
        <v>24.161760000000001</v>
      </c>
      <c r="N16" s="395">
        <f t="shared" si="2"/>
        <v>170.78712000000002</v>
      </c>
    </row>
    <row r="17" spans="1:14" s="19" customFormat="1" ht="21" customHeight="1">
      <c r="A17" s="110" t="s">
        <v>225</v>
      </c>
      <c r="B17" s="127">
        <v>16.988479999999999</v>
      </c>
      <c r="C17" s="113">
        <v>15.8888</v>
      </c>
      <c r="D17" s="113">
        <v>18.01728</v>
      </c>
      <c r="E17" s="113">
        <v>34.043120000000002</v>
      </c>
      <c r="F17" s="113">
        <v>29.493200000000002</v>
      </c>
      <c r="G17" s="113">
        <v>24.054400000000001</v>
      </c>
      <c r="H17" s="114">
        <v>22.659600000000001</v>
      </c>
      <c r="I17" s="114">
        <v>23.538239999999998</v>
      </c>
      <c r="J17" s="114">
        <v>23.6</v>
      </c>
      <c r="K17" s="114">
        <v>20.60408</v>
      </c>
      <c r="L17" s="114">
        <v>11.464399999999999</v>
      </c>
      <c r="M17" s="115">
        <v>31.118559999999999</v>
      </c>
      <c r="N17" s="395">
        <f t="shared" si="2"/>
        <v>271.47016000000002</v>
      </c>
    </row>
    <row r="18" spans="1:14" s="19" customFormat="1" ht="21" customHeight="1">
      <c r="A18" s="110" t="s">
        <v>226</v>
      </c>
      <c r="B18" s="127">
        <v>12.981908499999999</v>
      </c>
      <c r="C18" s="113">
        <v>6.6859855000000001</v>
      </c>
      <c r="D18" s="113">
        <v>6.9661284999999999</v>
      </c>
      <c r="E18" s="113">
        <v>12.663149499999999</v>
      </c>
      <c r="F18" s="113">
        <v>2.3201075000000002</v>
      </c>
      <c r="G18" s="113">
        <v>2.4059029999999999</v>
      </c>
      <c r="H18" s="114">
        <v>1.5633785</v>
      </c>
      <c r="I18" s="114">
        <v>1.5163804999999999</v>
      </c>
      <c r="J18" s="114">
        <v>7.0144525</v>
      </c>
      <c r="K18" s="114">
        <v>9.8247750000000007</v>
      </c>
      <c r="L18" s="114">
        <v>10.418514999999999</v>
      </c>
      <c r="M18" s="115">
        <v>9.4309837999999999</v>
      </c>
      <c r="N18" s="395">
        <f t="shared" si="2"/>
        <v>83.791667799999999</v>
      </c>
    </row>
    <row r="19" spans="1:14" s="19" customFormat="1" ht="21" customHeight="1">
      <c r="A19" s="110" t="s">
        <v>227</v>
      </c>
      <c r="B19" s="127">
        <v>14.99391</v>
      </c>
      <c r="C19" s="113">
        <v>11.381550000000001</v>
      </c>
      <c r="D19" s="113">
        <v>13.01493</v>
      </c>
      <c r="E19" s="113">
        <v>14.271165</v>
      </c>
      <c r="F19" s="113">
        <v>2.06514</v>
      </c>
      <c r="G19" s="113">
        <v>1.945125</v>
      </c>
      <c r="H19" s="114">
        <v>3.4199549999999999</v>
      </c>
      <c r="I19" s="114">
        <v>1.503315</v>
      </c>
      <c r="J19" s="114">
        <v>7.3558500000000002</v>
      </c>
      <c r="K19" s="114">
        <v>12.015000000000001</v>
      </c>
      <c r="L19" s="114">
        <v>11.395200000000001</v>
      </c>
      <c r="M19" s="115">
        <v>7.0926</v>
      </c>
      <c r="N19" s="395">
        <f t="shared" si="2"/>
        <v>100.45374</v>
      </c>
    </row>
    <row r="20" spans="1:14" s="19" customFormat="1" ht="21" customHeight="1" thickBot="1">
      <c r="A20" s="128" t="s">
        <v>228</v>
      </c>
      <c r="B20" s="247">
        <v>17.301600000000001</v>
      </c>
      <c r="C20" s="120">
        <v>17.427</v>
      </c>
      <c r="D20" s="120">
        <v>23.538</v>
      </c>
      <c r="E20" s="120">
        <v>23.917200000000001</v>
      </c>
      <c r="F20" s="120">
        <v>52.540799999999997</v>
      </c>
      <c r="G20" s="120">
        <v>17.221800000000002</v>
      </c>
      <c r="H20" s="129">
        <v>34.630800000000001</v>
      </c>
      <c r="I20" s="129">
        <v>24.311399999999999</v>
      </c>
      <c r="J20" s="129">
        <v>23.936399999999999</v>
      </c>
      <c r="K20" s="129">
        <v>24.123000000000001</v>
      </c>
      <c r="L20" s="129">
        <v>22.234200000000001</v>
      </c>
      <c r="M20" s="130">
        <v>34.219200000000001</v>
      </c>
      <c r="N20" s="396">
        <f t="shared" si="2"/>
        <v>315.40139999999997</v>
      </c>
    </row>
    <row r="21" spans="1:14" s="17" customFormat="1" ht="21" customHeight="1" thickBot="1">
      <c r="A21" s="217" t="s">
        <v>1</v>
      </c>
      <c r="B21" s="218">
        <f t="shared" ref="B21:M21" si="6">SUM(B22:B40)</f>
        <v>221.12154700000002</v>
      </c>
      <c r="C21" s="218">
        <f t="shared" si="6"/>
        <v>210.18576459999997</v>
      </c>
      <c r="D21" s="218">
        <f t="shared" si="6"/>
        <v>298.11651860000001</v>
      </c>
      <c r="E21" s="218">
        <f t="shared" si="6"/>
        <v>383.89604259999999</v>
      </c>
      <c r="F21" s="218">
        <f t="shared" si="6"/>
        <v>431.79973639999997</v>
      </c>
      <c r="G21" s="218">
        <f t="shared" si="6"/>
        <v>392.75848060000004</v>
      </c>
      <c r="H21" s="218">
        <f t="shared" si="6"/>
        <v>356.49549550000006</v>
      </c>
      <c r="I21" s="218">
        <f t="shared" si="6"/>
        <v>243.32103330000001</v>
      </c>
      <c r="J21" s="218">
        <f t="shared" si="6"/>
        <v>203.80624289999997</v>
      </c>
      <c r="K21" s="218">
        <f t="shared" si="6"/>
        <v>221.72868939999998</v>
      </c>
      <c r="L21" s="218">
        <f t="shared" si="6"/>
        <v>173.07669200000001</v>
      </c>
      <c r="M21" s="218">
        <f t="shared" si="6"/>
        <v>170.98709729999999</v>
      </c>
      <c r="N21" s="388">
        <f>SUM(B21:M21)</f>
        <v>3307.2933402000003</v>
      </c>
    </row>
    <row r="22" spans="1:14" s="19" customFormat="1" ht="21" customHeight="1">
      <c r="A22" s="105" t="s">
        <v>229</v>
      </c>
      <c r="B22" s="106">
        <v>45.915480000000002</v>
      </c>
      <c r="C22" s="131">
        <v>50.2684</v>
      </c>
      <c r="D22" s="131">
        <v>86.449600000000004</v>
      </c>
      <c r="E22" s="131">
        <v>99.997399999999999</v>
      </c>
      <c r="F22" s="131">
        <v>109.52932</v>
      </c>
      <c r="G22" s="131">
        <v>86.214039999999997</v>
      </c>
      <c r="H22" s="132">
        <v>76.58372</v>
      </c>
      <c r="I22" s="132">
        <v>46.265599999999999</v>
      </c>
      <c r="J22" s="132">
        <v>29.329000000000001</v>
      </c>
      <c r="K22" s="132">
        <v>39.142919999999997</v>
      </c>
      <c r="L22" s="132">
        <v>26.960239999999999</v>
      </c>
      <c r="M22" s="133">
        <v>30.628119999999999</v>
      </c>
      <c r="N22" s="397">
        <f t="shared" si="2"/>
        <v>727.28383999999994</v>
      </c>
    </row>
    <row r="23" spans="1:14" s="19" customFormat="1" ht="21" customHeight="1">
      <c r="A23" s="110" t="s">
        <v>230</v>
      </c>
      <c r="B23" s="112">
        <v>16.758258300000001</v>
      </c>
      <c r="C23" s="113">
        <v>13.277646900000001</v>
      </c>
      <c r="D23" s="113">
        <v>24.0176412</v>
      </c>
      <c r="E23" s="113">
        <v>31.7889351</v>
      </c>
      <c r="F23" s="113">
        <v>30.572308800000002</v>
      </c>
      <c r="G23" s="113">
        <v>40.529714399999996</v>
      </c>
      <c r="H23" s="114">
        <v>38.595753899999998</v>
      </c>
      <c r="I23" s="114">
        <v>25.6389858</v>
      </c>
      <c r="J23" s="114">
        <v>15.756799699999998</v>
      </c>
      <c r="K23" s="114">
        <v>17.453313000000001</v>
      </c>
      <c r="L23" s="114">
        <v>11.445489</v>
      </c>
      <c r="M23" s="115">
        <v>11.843901000000001</v>
      </c>
      <c r="N23" s="395">
        <f>SUM(B23:M23)</f>
        <v>277.67874710000001</v>
      </c>
    </row>
    <row r="24" spans="1:14" s="19" customFormat="1" ht="21" customHeight="1">
      <c r="A24" s="110" t="s">
        <v>231</v>
      </c>
      <c r="B24" s="112">
        <v>24.051642000000001</v>
      </c>
      <c r="C24" s="113">
        <v>23.255184</v>
      </c>
      <c r="D24" s="113">
        <v>26.004282</v>
      </c>
      <c r="E24" s="113">
        <v>25.830978000000002</v>
      </c>
      <c r="F24" s="113">
        <v>24.921720000000001</v>
      </c>
      <c r="G24" s="113">
        <v>27.088871999999999</v>
      </c>
      <c r="H24" s="114">
        <v>27.881519999999998</v>
      </c>
      <c r="I24" s="114">
        <v>27.130908000000002</v>
      </c>
      <c r="J24" s="114">
        <v>20.822544000000001</v>
      </c>
      <c r="K24" s="114">
        <v>22.045259999999999</v>
      </c>
      <c r="L24" s="114">
        <v>16.230779999999999</v>
      </c>
      <c r="M24" s="115">
        <v>16.54524</v>
      </c>
      <c r="N24" s="395">
        <f t="shared" si="2"/>
        <v>281.80892999999998</v>
      </c>
    </row>
    <row r="25" spans="1:14" s="19" customFormat="1" ht="21" customHeight="1">
      <c r="A25" s="110" t="s">
        <v>232</v>
      </c>
      <c r="B25" s="112">
        <v>20.684360000000002</v>
      </c>
      <c r="C25" s="113">
        <v>20.8399</v>
      </c>
      <c r="D25" s="113">
        <v>29.020659999999999</v>
      </c>
      <c r="E25" s="113">
        <v>47.46884</v>
      </c>
      <c r="F25" s="113">
        <v>53.121360000000003</v>
      </c>
      <c r="G25" s="113">
        <v>42.157200000000003</v>
      </c>
      <c r="H25" s="114">
        <v>47.502180000000003</v>
      </c>
      <c r="I25" s="114">
        <v>33.697539999999996</v>
      </c>
      <c r="J25" s="114">
        <v>19.79372</v>
      </c>
      <c r="K25" s="114">
        <v>21.713360000000002</v>
      </c>
      <c r="L25" s="114">
        <v>14.964119999999999</v>
      </c>
      <c r="M25" s="115">
        <v>13.63078</v>
      </c>
      <c r="N25" s="395">
        <f t="shared" si="2"/>
        <v>364.59402000000006</v>
      </c>
    </row>
    <row r="26" spans="1:14" s="19" customFormat="1" ht="21" customHeight="1">
      <c r="A26" s="110" t="s">
        <v>233</v>
      </c>
      <c r="B26" s="112">
        <v>4.3889567999999999</v>
      </c>
      <c r="C26" s="113">
        <v>4.822343</v>
      </c>
      <c r="D26" s="113">
        <v>7.3276375999999992</v>
      </c>
      <c r="E26" s="113">
        <v>10.237541999999999</v>
      </c>
      <c r="F26" s="113">
        <v>10.380863199999999</v>
      </c>
      <c r="G26" s="113">
        <v>8.7793503000000008</v>
      </c>
      <c r="H26" s="114">
        <v>6.3223635999999992</v>
      </c>
      <c r="I26" s="114">
        <v>3.5239539</v>
      </c>
      <c r="J26" s="114">
        <v>4.3005025999999997</v>
      </c>
      <c r="K26" s="114">
        <v>4.9424939999999999</v>
      </c>
      <c r="L26" s="114">
        <v>5.3165215999999997</v>
      </c>
      <c r="M26" s="115">
        <v>5.9231892000000004</v>
      </c>
      <c r="N26" s="395">
        <f t="shared" si="2"/>
        <v>76.265717800000004</v>
      </c>
    </row>
    <row r="27" spans="1:14" s="19" customFormat="1" ht="21" customHeight="1">
      <c r="A27" s="110" t="s">
        <v>234</v>
      </c>
      <c r="B27" s="112">
        <v>1.1668799999999999</v>
      </c>
      <c r="C27" s="127">
        <v>0</v>
      </c>
      <c r="D27" s="113">
        <v>0</v>
      </c>
      <c r="E27" s="113">
        <v>2.0623200000000002</v>
      </c>
      <c r="F27" s="113">
        <v>0.92220000000000002</v>
      </c>
      <c r="G27" s="113">
        <v>0.78815999999999997</v>
      </c>
      <c r="H27" s="114">
        <v>1.8433200000000001</v>
      </c>
      <c r="I27" s="114">
        <v>2.30328</v>
      </c>
      <c r="J27" s="114">
        <v>1.27044</v>
      </c>
      <c r="K27" s="114">
        <v>7.1760000000000004E-2</v>
      </c>
      <c r="L27" s="114">
        <v>0.44280000000000003</v>
      </c>
      <c r="M27" s="115">
        <v>6.6839999999999997E-2</v>
      </c>
      <c r="N27" s="395">
        <f t="shared" si="2"/>
        <v>10.937999999999999</v>
      </c>
    </row>
    <row r="28" spans="1:14" s="19" customFormat="1" ht="21" customHeight="1">
      <c r="A28" s="110" t="s">
        <v>38</v>
      </c>
      <c r="B28" s="112">
        <v>10.6934501</v>
      </c>
      <c r="C28" s="113">
        <v>10.686211699999999</v>
      </c>
      <c r="D28" s="113">
        <v>15.728778</v>
      </c>
      <c r="E28" s="113">
        <v>18.352144299999999</v>
      </c>
      <c r="F28" s="113">
        <v>19.339903899999999</v>
      </c>
      <c r="G28" s="113">
        <v>15.249432199999999</v>
      </c>
      <c r="H28" s="114">
        <v>11.317684099999999</v>
      </c>
      <c r="I28" s="114">
        <v>5.3917282000000002</v>
      </c>
      <c r="J28" s="114">
        <v>8.2208573000000005</v>
      </c>
      <c r="K28" s="114">
        <v>11.0252333</v>
      </c>
      <c r="L28" s="114">
        <v>8.6335456999999991</v>
      </c>
      <c r="M28" s="115">
        <v>11.2437918</v>
      </c>
      <c r="N28" s="395">
        <f t="shared" si="2"/>
        <v>145.88276059999998</v>
      </c>
    </row>
    <row r="29" spans="1:14" s="19" customFormat="1" ht="21" customHeight="1">
      <c r="A29" s="110" t="s">
        <v>235</v>
      </c>
      <c r="B29" s="112">
        <v>6.7868825999999993</v>
      </c>
      <c r="C29" s="113">
        <v>7.2364572000000003</v>
      </c>
      <c r="D29" s="113">
        <v>8.7175314000000004</v>
      </c>
      <c r="E29" s="113">
        <v>11.182312199999998</v>
      </c>
      <c r="F29" s="113">
        <v>11.2806786</v>
      </c>
      <c r="G29" s="113">
        <v>10.4934174</v>
      </c>
      <c r="H29" s="114">
        <v>9.0364350000000009</v>
      </c>
      <c r="I29" s="114">
        <v>6.5431464000000004</v>
      </c>
      <c r="J29" s="114">
        <v>7.6495325999999997</v>
      </c>
      <c r="K29" s="114">
        <v>7.7154815999999995</v>
      </c>
      <c r="L29" s="114">
        <v>6.8521494000000001</v>
      </c>
      <c r="M29" s="115">
        <v>7.0630554000000005</v>
      </c>
      <c r="N29" s="395">
        <f t="shared" si="2"/>
        <v>100.5570798</v>
      </c>
    </row>
    <row r="30" spans="1:14" s="19" customFormat="1" ht="21" customHeight="1">
      <c r="A30" s="110" t="s">
        <v>236</v>
      </c>
      <c r="B30" s="112">
        <v>4.604088</v>
      </c>
      <c r="C30" s="113">
        <v>4.0979520000000003</v>
      </c>
      <c r="D30" s="113">
        <v>5.145696</v>
      </c>
      <c r="E30" s="113">
        <v>12.912599999999999</v>
      </c>
      <c r="F30" s="113">
        <v>16.937615999999998</v>
      </c>
      <c r="G30" s="113">
        <v>18.919008000000002</v>
      </c>
      <c r="H30" s="114">
        <v>17.215368000000002</v>
      </c>
      <c r="I30" s="114">
        <v>11.350656000000001</v>
      </c>
      <c r="J30" s="114">
        <v>8.0145599999999995</v>
      </c>
      <c r="K30" s="114">
        <v>6.9364319999999999</v>
      </c>
      <c r="L30" s="114">
        <v>6.6839040000000001</v>
      </c>
      <c r="M30" s="115">
        <v>4.4645520000000003</v>
      </c>
      <c r="N30" s="395">
        <f>SUM(B30:M30)</f>
        <v>117.282432</v>
      </c>
    </row>
    <row r="31" spans="1:14" s="19" customFormat="1" ht="21" customHeight="1">
      <c r="A31" s="110" t="s">
        <v>39</v>
      </c>
      <c r="B31" s="112">
        <v>6.1946234999999996</v>
      </c>
      <c r="C31" s="113">
        <v>5.1977339999999996</v>
      </c>
      <c r="D31" s="113">
        <v>10.2124627</v>
      </c>
      <c r="E31" s="113">
        <v>11.4090165</v>
      </c>
      <c r="F31" s="113">
        <v>12.482374500000001</v>
      </c>
      <c r="G31" s="113">
        <v>5.9471414999999999</v>
      </c>
      <c r="H31" s="114">
        <v>4.1239844999999997</v>
      </c>
      <c r="I31" s="114">
        <v>2.2337122999999997</v>
      </c>
      <c r="J31" s="114">
        <v>3.5165234999999999</v>
      </c>
      <c r="K31" s="114">
        <v>6.5119020000000001</v>
      </c>
      <c r="L31" s="114">
        <v>4.9600567999999994</v>
      </c>
      <c r="M31" s="115">
        <v>4.6605195000000004</v>
      </c>
      <c r="N31" s="395">
        <f t="shared" si="2"/>
        <v>77.450051300000013</v>
      </c>
    </row>
    <row r="32" spans="1:14" s="19" customFormat="1" ht="21" customHeight="1">
      <c r="A32" s="110" t="s">
        <v>237</v>
      </c>
      <c r="B32" s="112">
        <v>4.1047200000000004</v>
      </c>
      <c r="C32" s="113">
        <v>3.28884</v>
      </c>
      <c r="D32" s="113">
        <v>3.7336800000000001</v>
      </c>
      <c r="E32" s="113">
        <v>4.7881200000000002</v>
      </c>
      <c r="F32" s="113">
        <v>10.512</v>
      </c>
      <c r="G32" s="113">
        <v>8.7505199999999999</v>
      </c>
      <c r="H32" s="114">
        <v>12.31728</v>
      </c>
      <c r="I32" s="114">
        <v>8.2281600000000008</v>
      </c>
      <c r="J32" s="114">
        <v>5.5541999999999998</v>
      </c>
      <c r="K32" s="114">
        <v>4.7338800000000001</v>
      </c>
      <c r="L32" s="114">
        <v>4.0103999999999997</v>
      </c>
      <c r="M32" s="115">
        <v>3.12216</v>
      </c>
      <c r="N32" s="395">
        <f t="shared" si="2"/>
        <v>73.143960000000007</v>
      </c>
    </row>
    <row r="33" spans="1:14" s="19" customFormat="1" ht="21" customHeight="1">
      <c r="A33" s="110" t="s">
        <v>238</v>
      </c>
      <c r="B33" s="112">
        <v>27.67728</v>
      </c>
      <c r="C33" s="113">
        <v>25.131869999999999</v>
      </c>
      <c r="D33" s="113">
        <v>30.525600000000001</v>
      </c>
      <c r="E33" s="113">
        <v>43.040129999999998</v>
      </c>
      <c r="F33" s="113">
        <v>62.614395000000002</v>
      </c>
      <c r="G33" s="113">
        <v>34.107734999999998</v>
      </c>
      <c r="H33" s="114">
        <v>29.553045000000001</v>
      </c>
      <c r="I33" s="114">
        <v>21.017745000000001</v>
      </c>
      <c r="J33" s="114">
        <v>25.635915000000001</v>
      </c>
      <c r="K33" s="114">
        <v>25.307130000000001</v>
      </c>
      <c r="L33" s="114">
        <v>24.493964999999999</v>
      </c>
      <c r="M33" s="115">
        <v>25.807725000000001</v>
      </c>
      <c r="N33" s="395">
        <f t="shared" si="2"/>
        <v>374.91253500000005</v>
      </c>
    </row>
    <row r="34" spans="1:14" s="19" customFormat="1" ht="21" customHeight="1">
      <c r="A34" s="110" t="s">
        <v>239</v>
      </c>
      <c r="B34" s="134">
        <v>21.697050000000001</v>
      </c>
      <c r="C34" s="113">
        <v>17.9193</v>
      </c>
      <c r="D34" s="113">
        <v>20.116949999999999</v>
      </c>
      <c r="E34" s="113">
        <v>23.787749999999999</v>
      </c>
      <c r="F34" s="113">
        <v>21.759150000000002</v>
      </c>
      <c r="G34" s="113">
        <v>19.413150000000002</v>
      </c>
      <c r="H34" s="114">
        <v>17.470800000000001</v>
      </c>
      <c r="I34" s="114">
        <v>20.889749999999999</v>
      </c>
      <c r="J34" s="114">
        <v>33.9756</v>
      </c>
      <c r="K34" s="114">
        <v>29.932200000000002</v>
      </c>
      <c r="L34" s="114">
        <v>23.45655</v>
      </c>
      <c r="M34" s="115">
        <v>20.1204</v>
      </c>
      <c r="N34" s="395">
        <f t="shared" si="2"/>
        <v>270.53864999999996</v>
      </c>
    </row>
    <row r="35" spans="1:14" s="19" customFormat="1" ht="21" customHeight="1">
      <c r="A35" s="128" t="s">
        <v>240</v>
      </c>
      <c r="B35" s="134">
        <v>11.479482000000001</v>
      </c>
      <c r="C35" s="113">
        <v>11.508588</v>
      </c>
      <c r="D35" s="113">
        <v>14.550732</v>
      </c>
      <c r="E35" s="113">
        <v>18.168192000000001</v>
      </c>
      <c r="F35" s="113">
        <v>19.470969</v>
      </c>
      <c r="G35" s="113">
        <v>24.722712000000001</v>
      </c>
      <c r="H35" s="114">
        <v>12.979953</v>
      </c>
      <c r="I35" s="114">
        <v>14.462657999999999</v>
      </c>
      <c r="J35" s="114">
        <v>8.9051130000000001</v>
      </c>
      <c r="K35" s="114">
        <v>10.983546</v>
      </c>
      <c r="L35" s="114">
        <v>9.3874410000000008</v>
      </c>
      <c r="M35" s="115">
        <v>6.7580730000000004</v>
      </c>
      <c r="N35" s="395">
        <f t="shared" si="2"/>
        <v>163.37745899999999</v>
      </c>
    </row>
    <row r="36" spans="1:14" s="19" customFormat="1" ht="21" customHeight="1">
      <c r="A36" s="110" t="s">
        <v>241</v>
      </c>
      <c r="B36" s="134">
        <v>0</v>
      </c>
      <c r="C36" s="113">
        <v>0</v>
      </c>
      <c r="D36" s="113">
        <v>0</v>
      </c>
      <c r="E36" s="113">
        <v>0</v>
      </c>
      <c r="F36" s="113">
        <v>0</v>
      </c>
      <c r="G36" s="113">
        <v>0</v>
      </c>
      <c r="H36" s="114">
        <v>0</v>
      </c>
      <c r="I36" s="114">
        <v>0</v>
      </c>
      <c r="J36" s="114">
        <v>0</v>
      </c>
      <c r="K36" s="114">
        <v>0</v>
      </c>
      <c r="L36" s="114">
        <v>0</v>
      </c>
      <c r="M36" s="115">
        <v>0</v>
      </c>
      <c r="N36" s="395">
        <f t="shared" si="2"/>
        <v>0</v>
      </c>
    </row>
    <row r="37" spans="1:14" s="19" customFormat="1" ht="21" customHeight="1">
      <c r="A37" s="110" t="s">
        <v>242</v>
      </c>
      <c r="B37" s="145">
        <v>6.0465825000000004</v>
      </c>
      <c r="C37" s="113">
        <v>6.5488499999999998</v>
      </c>
      <c r="D37" s="113">
        <v>6.9003899999999998</v>
      </c>
      <c r="E37" s="113">
        <v>8.1539324999999998</v>
      </c>
      <c r="F37" s="113">
        <v>6.6688650000000003</v>
      </c>
      <c r="G37" s="113">
        <v>14.075775</v>
      </c>
      <c r="H37" s="114">
        <v>7.5581100000000001</v>
      </c>
      <c r="I37" s="114">
        <v>9.4511024999999993</v>
      </c>
      <c r="J37" s="114">
        <v>4.7968200000000003</v>
      </c>
      <c r="K37" s="114">
        <v>5.7873374999999996</v>
      </c>
      <c r="L37" s="114">
        <v>4.7415374999999997</v>
      </c>
      <c r="M37" s="135">
        <v>3.1374</v>
      </c>
      <c r="N37" s="395">
        <f t="shared" si="2"/>
        <v>83.866702499999988</v>
      </c>
    </row>
    <row r="38" spans="1:14" s="19" customFormat="1" ht="21" customHeight="1">
      <c r="A38" s="110" t="s">
        <v>243</v>
      </c>
      <c r="B38" s="145">
        <v>8.8718111999999998</v>
      </c>
      <c r="C38" s="134">
        <v>5.9892335999999995</v>
      </c>
      <c r="D38" s="134">
        <v>9.5004000000000008</v>
      </c>
      <c r="E38" s="134">
        <v>13.3492464</v>
      </c>
      <c r="F38" s="134">
        <v>15.3445824</v>
      </c>
      <c r="G38" s="134">
        <v>13.750732800000002</v>
      </c>
      <c r="H38" s="136">
        <v>10.104998399999999</v>
      </c>
      <c r="I38" s="136">
        <v>5.1921072000000006</v>
      </c>
      <c r="J38" s="136">
        <v>6.2641152</v>
      </c>
      <c r="K38" s="136">
        <v>7.4264400000000004</v>
      </c>
      <c r="L38" s="136">
        <v>4.4971920000000001</v>
      </c>
      <c r="M38" s="137">
        <v>5.5780704000000005</v>
      </c>
      <c r="N38" s="395">
        <f t="shared" si="2"/>
        <v>105.8689296</v>
      </c>
    </row>
    <row r="39" spans="1:14" s="19" customFormat="1" ht="21" customHeight="1">
      <c r="A39" s="110" t="s">
        <v>41</v>
      </c>
      <c r="B39" s="175"/>
      <c r="C39" s="175"/>
      <c r="D39" s="175"/>
      <c r="E39" s="113">
        <v>0</v>
      </c>
      <c r="F39" s="175">
        <v>0.57855000000000001</v>
      </c>
      <c r="G39" s="175">
        <v>9.7852800000000002</v>
      </c>
      <c r="H39" s="140">
        <v>10.449780000000001</v>
      </c>
      <c r="I39" s="140">
        <v>0</v>
      </c>
      <c r="J39" s="140">
        <v>0</v>
      </c>
      <c r="K39" s="140">
        <v>0</v>
      </c>
      <c r="L39" s="140">
        <v>0</v>
      </c>
      <c r="M39" s="141">
        <v>0</v>
      </c>
      <c r="N39" s="395">
        <f t="shared" si="2"/>
        <v>20.813610000000001</v>
      </c>
    </row>
    <row r="40" spans="1:14" s="19" customFormat="1" ht="21" customHeight="1" thickBot="1">
      <c r="A40" s="110" t="s">
        <v>40</v>
      </c>
      <c r="B40" s="134"/>
      <c r="C40" s="134">
        <v>0.1172542</v>
      </c>
      <c r="D40" s="134">
        <v>0.1644777</v>
      </c>
      <c r="E40" s="134">
        <v>1.3665836</v>
      </c>
      <c r="F40" s="134">
        <v>5.3628799999999996</v>
      </c>
      <c r="G40" s="134">
        <v>11.98624</v>
      </c>
      <c r="H40" s="136">
        <v>15.639200000000001</v>
      </c>
      <c r="I40" s="136">
        <v>0</v>
      </c>
      <c r="J40" s="136">
        <v>0</v>
      </c>
      <c r="K40" s="136">
        <v>0</v>
      </c>
      <c r="L40" s="136">
        <v>0</v>
      </c>
      <c r="M40" s="139">
        <v>0.39328000000000002</v>
      </c>
      <c r="N40" s="395">
        <f t="shared" si="2"/>
        <v>35.029915500000001</v>
      </c>
    </row>
    <row r="41" spans="1:14" s="17" customFormat="1" ht="21" customHeight="1" thickBot="1">
      <c r="A41" s="217" t="s">
        <v>42</v>
      </c>
      <c r="B41" s="218">
        <f>SUM(B42:B108)</f>
        <v>42.800408999999988</v>
      </c>
      <c r="C41" s="218">
        <f t="shared" ref="C41:M41" si="7">SUM(C42:C108)</f>
        <v>35.230785299999994</v>
      </c>
      <c r="D41" s="218">
        <f t="shared" si="7"/>
        <v>47.283226599999985</v>
      </c>
      <c r="E41" s="218">
        <f t="shared" si="7"/>
        <v>71.116686299999998</v>
      </c>
      <c r="F41" s="218">
        <f t="shared" si="7"/>
        <v>84.206684499999994</v>
      </c>
      <c r="G41" s="218">
        <f t="shared" si="7"/>
        <v>77.664052999999981</v>
      </c>
      <c r="H41" s="218">
        <f t="shared" si="7"/>
        <v>68.861156600000001</v>
      </c>
      <c r="I41" s="218">
        <f t="shared" si="7"/>
        <v>45.914504100000023</v>
      </c>
      <c r="J41" s="218">
        <f t="shared" si="7"/>
        <v>50.047013599999993</v>
      </c>
      <c r="K41" s="218">
        <f t="shared" si="7"/>
        <v>51.917344400000012</v>
      </c>
      <c r="L41" s="218">
        <f t="shared" si="7"/>
        <v>41.413396600000013</v>
      </c>
      <c r="M41" s="218">
        <f t="shared" si="7"/>
        <v>38.508266800000008</v>
      </c>
      <c r="N41" s="392">
        <f t="shared" si="2"/>
        <v>654.96352680000007</v>
      </c>
    </row>
    <row r="42" spans="1:14" s="17" customFormat="1" ht="21" customHeight="1">
      <c r="A42" s="248" t="s">
        <v>244</v>
      </c>
      <c r="B42" s="249">
        <v>3.241098</v>
      </c>
      <c r="C42" s="107">
        <v>2.6686169999999998</v>
      </c>
      <c r="D42" s="107">
        <v>2.8621530000000002</v>
      </c>
      <c r="E42" s="107">
        <v>3.0127860000000002</v>
      </c>
      <c r="F42" s="107">
        <v>1.966167</v>
      </c>
      <c r="G42" s="107">
        <v>2.4726240000000002</v>
      </c>
      <c r="H42" s="108">
        <v>2.1871710000000002</v>
      </c>
      <c r="I42" s="108">
        <v>0.81320400000000004</v>
      </c>
      <c r="J42" s="250">
        <v>2.3960789999999998</v>
      </c>
      <c r="K42" s="108">
        <v>2.1270690000000001</v>
      </c>
      <c r="L42" s="108">
        <v>1.2115530000000001</v>
      </c>
      <c r="M42" s="109">
        <v>2.0112749999999999</v>
      </c>
      <c r="N42" s="397">
        <f t="shared" si="2"/>
        <v>26.969795999999999</v>
      </c>
    </row>
    <row r="43" spans="1:14" s="17" customFormat="1" ht="21" customHeight="1">
      <c r="A43" s="251" t="s">
        <v>245</v>
      </c>
      <c r="B43" s="252">
        <v>2.9622915000000001</v>
      </c>
      <c r="C43" s="113">
        <v>2.2717800000000001</v>
      </c>
      <c r="D43" s="113">
        <v>3.8720430000000001</v>
      </c>
      <c r="E43" s="113">
        <v>7.3370744999999999</v>
      </c>
      <c r="F43" s="113">
        <v>9.902844</v>
      </c>
      <c r="G43" s="113">
        <v>6.1378694999999999</v>
      </c>
      <c r="H43" s="114">
        <v>4.9613445</v>
      </c>
      <c r="I43" s="114">
        <v>4.020219</v>
      </c>
      <c r="J43" s="253">
        <v>5.2541054999999997</v>
      </c>
      <c r="K43" s="114">
        <v>6.3779940000000002</v>
      </c>
      <c r="L43" s="114">
        <v>4.7802825000000002</v>
      </c>
      <c r="M43" s="115">
        <v>3.2134725</v>
      </c>
      <c r="N43" s="395">
        <f t="shared" si="2"/>
        <v>61.091320500000002</v>
      </c>
    </row>
    <row r="44" spans="1:14" s="17" customFormat="1" ht="21" customHeight="1">
      <c r="A44" s="251" t="s">
        <v>43</v>
      </c>
      <c r="B44" s="252">
        <v>0.50815529999999998</v>
      </c>
      <c r="C44" s="113">
        <v>0.43158750000000001</v>
      </c>
      <c r="D44" s="113">
        <v>0.45964769999999999</v>
      </c>
      <c r="E44" s="113">
        <v>0.45144479999999998</v>
      </c>
      <c r="F44" s="113">
        <v>0.44395800000000002</v>
      </c>
      <c r="G44" s="113">
        <v>0.2392011</v>
      </c>
      <c r="H44" s="114">
        <v>0.4426446</v>
      </c>
      <c r="I44" s="114">
        <v>0.38555729999999999</v>
      </c>
      <c r="J44" s="253">
        <v>0.29295779999999999</v>
      </c>
      <c r="K44" s="114">
        <v>0.33486900000000003</v>
      </c>
      <c r="L44" s="114">
        <v>0.34044869999999999</v>
      </c>
      <c r="M44" s="115">
        <v>0.4646055</v>
      </c>
      <c r="N44" s="395">
        <f t="shared" si="2"/>
        <v>4.7950772999999991</v>
      </c>
    </row>
    <row r="45" spans="1:14" s="17" customFormat="1" ht="21" customHeight="1">
      <c r="A45" s="251" t="s">
        <v>246</v>
      </c>
      <c r="B45" s="252">
        <v>0.37134</v>
      </c>
      <c r="C45" s="127">
        <v>0</v>
      </c>
      <c r="D45" s="127">
        <v>0</v>
      </c>
      <c r="E45" s="113">
        <v>1.01169</v>
      </c>
      <c r="F45" s="113">
        <v>0.40770000000000001</v>
      </c>
      <c r="G45" s="113">
        <v>1.89E-2</v>
      </c>
      <c r="H45" s="114">
        <v>6.5970000000000001E-2</v>
      </c>
      <c r="I45" s="114">
        <v>0.36054000000000003</v>
      </c>
      <c r="J45" s="253">
        <v>0.37755</v>
      </c>
      <c r="K45" s="114">
        <v>0</v>
      </c>
      <c r="L45" s="114">
        <v>0</v>
      </c>
      <c r="M45" s="115">
        <v>0</v>
      </c>
      <c r="N45" s="395">
        <f>SUM(B45:M45)</f>
        <v>2.6136899999999996</v>
      </c>
    </row>
    <row r="46" spans="1:14" s="17" customFormat="1" ht="21" customHeight="1">
      <c r="A46" s="251" t="s">
        <v>247</v>
      </c>
      <c r="B46" s="145">
        <v>0.13175999999999999</v>
      </c>
      <c r="C46" s="113">
        <v>0</v>
      </c>
      <c r="D46" s="113">
        <v>0</v>
      </c>
      <c r="E46" s="113">
        <v>1.4999999999999999E-2</v>
      </c>
      <c r="F46" s="113">
        <v>0</v>
      </c>
      <c r="G46" s="113">
        <v>4.7282400000000004</v>
      </c>
      <c r="H46" s="114">
        <v>5.82768</v>
      </c>
      <c r="I46" s="114">
        <v>3.7081200000000001</v>
      </c>
      <c r="J46" s="253">
        <v>0.85067999999999999</v>
      </c>
      <c r="K46" s="114">
        <v>0.18084</v>
      </c>
      <c r="L46" s="114">
        <v>0.57396000000000003</v>
      </c>
      <c r="M46" s="115">
        <v>1.2E-4</v>
      </c>
      <c r="N46" s="395">
        <f>SUM(B46:M46)</f>
        <v>16.016400000000001</v>
      </c>
    </row>
    <row r="47" spans="1:14" s="17" customFormat="1" ht="21" customHeight="1">
      <c r="A47" s="251" t="s">
        <v>248</v>
      </c>
      <c r="B47" s="145">
        <v>0</v>
      </c>
      <c r="C47" s="113">
        <v>0.31326749999999998</v>
      </c>
      <c r="D47" s="113">
        <v>0.1701</v>
      </c>
      <c r="E47" s="113">
        <v>2.4228666000000003</v>
      </c>
      <c r="F47" s="113">
        <v>3.1667019000000001</v>
      </c>
      <c r="G47" s="113">
        <v>0.8450456999999999</v>
      </c>
      <c r="H47" s="114">
        <v>0.54251369999999999</v>
      </c>
      <c r="I47" s="114">
        <v>0.57512700000000005</v>
      </c>
      <c r="J47" s="253">
        <v>0.93195899999999998</v>
      </c>
      <c r="K47" s="114">
        <v>0.17073060000000001</v>
      </c>
      <c r="L47" s="114">
        <v>0</v>
      </c>
      <c r="M47" s="115">
        <v>0</v>
      </c>
      <c r="N47" s="395">
        <f t="shared" si="2"/>
        <v>9.1383120000000009</v>
      </c>
    </row>
    <row r="48" spans="1:14" s="17" customFormat="1" ht="21" customHeight="1">
      <c r="A48" s="251" t="s">
        <v>249</v>
      </c>
      <c r="B48" s="252">
        <v>0.47039999999999998</v>
      </c>
      <c r="C48" s="113">
        <v>0.26100000000000001</v>
      </c>
      <c r="D48" s="113">
        <v>0.20115</v>
      </c>
      <c r="E48" s="113">
        <v>0.56369999999999998</v>
      </c>
      <c r="F48" s="113">
        <v>0.71850000000000003</v>
      </c>
      <c r="G48" s="113">
        <v>0.33329999999999999</v>
      </c>
      <c r="H48" s="114">
        <v>0.12659999999999999</v>
      </c>
      <c r="I48" s="114">
        <v>0</v>
      </c>
      <c r="J48" s="253">
        <v>0</v>
      </c>
      <c r="K48" s="114">
        <v>0</v>
      </c>
      <c r="L48" s="114">
        <v>8.8950000000000001E-2</v>
      </c>
      <c r="M48" s="115">
        <v>0.15705</v>
      </c>
      <c r="N48" s="395">
        <f>SUM(B48:M48)</f>
        <v>2.9206499999999997</v>
      </c>
    </row>
    <row r="49" spans="1:14" s="17" customFormat="1" ht="21" customHeight="1">
      <c r="A49" s="251" t="s">
        <v>250</v>
      </c>
      <c r="B49" s="252">
        <v>1.0233216000000001</v>
      </c>
      <c r="C49" s="113">
        <v>0.99739080000000002</v>
      </c>
      <c r="D49" s="113">
        <v>1.5212231999999999</v>
      </c>
      <c r="E49" s="113">
        <v>1.6811928</v>
      </c>
      <c r="F49" s="113">
        <v>1.9482120000000001</v>
      </c>
      <c r="G49" s="113">
        <v>2.2545432000000001</v>
      </c>
      <c r="H49" s="114">
        <v>2.227554</v>
      </c>
      <c r="I49" s="114">
        <v>1.2960863999999999</v>
      </c>
      <c r="J49" s="253">
        <v>0.81443880000000002</v>
      </c>
      <c r="K49" s="114">
        <v>1.0782072</v>
      </c>
      <c r="L49" s="114">
        <v>0.59640840000000006</v>
      </c>
      <c r="M49" s="115">
        <v>1.0132668</v>
      </c>
      <c r="N49" s="395">
        <f>SUM(B49:M49)</f>
        <v>16.451845199999998</v>
      </c>
    </row>
    <row r="50" spans="1:14" s="17" customFormat="1" ht="21" customHeight="1">
      <c r="A50" s="251" t="s">
        <v>251</v>
      </c>
      <c r="B50" s="252">
        <v>0.37107000000000001</v>
      </c>
      <c r="C50" s="113">
        <v>0.46644000000000002</v>
      </c>
      <c r="D50" s="113">
        <v>0.873</v>
      </c>
      <c r="E50" s="113">
        <v>1.0302</v>
      </c>
      <c r="F50" s="113">
        <v>1.0016099999999999</v>
      </c>
      <c r="G50" s="113">
        <v>1.0647</v>
      </c>
      <c r="H50" s="114">
        <v>1.1463000000000001</v>
      </c>
      <c r="I50" s="114">
        <v>1.1103000000000001</v>
      </c>
      <c r="J50" s="253">
        <v>1.0677000000000001</v>
      </c>
      <c r="K50" s="114">
        <v>1.0878000000000001</v>
      </c>
      <c r="L50" s="114">
        <v>1.0490999999999999</v>
      </c>
      <c r="M50" s="115">
        <v>1.0772999999999999</v>
      </c>
      <c r="N50" s="395">
        <f>SUM(B50:M50)</f>
        <v>11.345519999999999</v>
      </c>
    </row>
    <row r="51" spans="1:14" s="17" customFormat="1" ht="21" customHeight="1">
      <c r="A51" s="251" t="s">
        <v>252</v>
      </c>
      <c r="B51" s="252">
        <v>0.3077628</v>
      </c>
      <c r="C51" s="113">
        <v>0.28372799999999998</v>
      </c>
      <c r="D51" s="113">
        <v>0.29171999999999998</v>
      </c>
      <c r="E51" s="113">
        <v>0.3284628</v>
      </c>
      <c r="F51" s="113">
        <v>0.15551879999999998</v>
      </c>
      <c r="G51" s="113">
        <v>0</v>
      </c>
      <c r="H51" s="114">
        <v>0</v>
      </c>
      <c r="I51" s="114">
        <v>0</v>
      </c>
      <c r="J51" s="253">
        <v>0.24285120000000002</v>
      </c>
      <c r="K51" s="114">
        <v>0.28131600000000001</v>
      </c>
      <c r="L51" s="114">
        <v>0.30854159999999997</v>
      </c>
      <c r="M51" s="115">
        <v>0.25460640000000001</v>
      </c>
      <c r="N51" s="395">
        <f>SUM(B51:M51)</f>
        <v>2.4545075999999999</v>
      </c>
    </row>
    <row r="52" spans="1:14" s="17" customFormat="1" ht="21" customHeight="1">
      <c r="A52" s="251" t="s">
        <v>253</v>
      </c>
      <c r="B52" s="252">
        <v>0.35177399999999998</v>
      </c>
      <c r="C52" s="113">
        <v>0.277862</v>
      </c>
      <c r="D52" s="113">
        <v>0.39016400000000001</v>
      </c>
      <c r="E52" s="113">
        <v>0.64106200000000002</v>
      </c>
      <c r="F52" s="113">
        <v>0.57813800000000004</v>
      </c>
      <c r="G52" s="113">
        <v>0.71637600000000001</v>
      </c>
      <c r="H52" s="114">
        <v>0.53478800000000004</v>
      </c>
      <c r="I52" s="114">
        <v>0.38383600000000001</v>
      </c>
      <c r="J52" s="253">
        <v>0.47626000000000002</v>
      </c>
      <c r="K52" s="114">
        <v>0.36510999999999999</v>
      </c>
      <c r="L52" s="114">
        <v>0.30181999999999998</v>
      </c>
      <c r="M52" s="115">
        <v>0.27396599999999999</v>
      </c>
      <c r="N52" s="395">
        <f>SUM(B52:M52)</f>
        <v>5.291156</v>
      </c>
    </row>
    <row r="53" spans="1:14" s="17" customFormat="1" ht="21" customHeight="1">
      <c r="A53" s="254" t="s">
        <v>254</v>
      </c>
      <c r="B53" s="252">
        <v>0.1167156</v>
      </c>
      <c r="C53" s="113">
        <v>0.30819059999999998</v>
      </c>
      <c r="D53" s="113">
        <v>0.76658759999999992</v>
      </c>
      <c r="E53" s="113">
        <v>1.1594772</v>
      </c>
      <c r="F53" s="113">
        <v>1.3072698</v>
      </c>
      <c r="G53" s="113">
        <v>1.1673954</v>
      </c>
      <c r="H53" s="114">
        <v>0.56272319999999998</v>
      </c>
      <c r="I53" s="114">
        <v>0.15304860000000001</v>
      </c>
      <c r="J53" s="253">
        <v>0.26627400000000001</v>
      </c>
      <c r="K53" s="114">
        <v>0.84317940000000002</v>
      </c>
      <c r="L53" s="114">
        <v>0.56318760000000001</v>
      </c>
      <c r="M53" s="115">
        <v>0.28872359999999997</v>
      </c>
      <c r="N53" s="395">
        <f t="shared" si="2"/>
        <v>7.5027726000000001</v>
      </c>
    </row>
    <row r="54" spans="1:14" s="17" customFormat="1" ht="21" customHeight="1">
      <c r="A54" s="255" t="s">
        <v>255</v>
      </c>
      <c r="B54" s="145">
        <v>8.8701500000000003E-2</v>
      </c>
      <c r="C54" s="127">
        <v>0</v>
      </c>
      <c r="D54" s="127">
        <v>0</v>
      </c>
      <c r="E54" s="113">
        <v>0.28782429999999998</v>
      </c>
      <c r="F54" s="113">
        <v>6.3413300000000006E-2</v>
      </c>
      <c r="G54" s="113">
        <v>2.2074999999999998E-3</v>
      </c>
      <c r="H54" s="114">
        <v>2.3829099999999999E-2</v>
      </c>
      <c r="I54" s="114">
        <v>3.4715500000000003E-2</v>
      </c>
      <c r="J54" s="253">
        <v>7.3180800000000004E-2</v>
      </c>
      <c r="K54" s="114">
        <v>0</v>
      </c>
      <c r="L54" s="114">
        <v>0</v>
      </c>
      <c r="M54" s="115">
        <v>0</v>
      </c>
      <c r="N54" s="395">
        <f>SUM(B54:M54)</f>
        <v>0.57387199999999994</v>
      </c>
    </row>
    <row r="55" spans="1:14" s="17" customFormat="1" ht="21" customHeight="1">
      <c r="A55" s="251" t="s">
        <v>256</v>
      </c>
      <c r="B55" s="252">
        <v>0.53163000000000005</v>
      </c>
      <c r="C55" s="113">
        <v>0.38079000000000002</v>
      </c>
      <c r="D55" s="113">
        <v>0.61253999999999997</v>
      </c>
      <c r="E55" s="113">
        <v>1.1465399999999999</v>
      </c>
      <c r="F55" s="113">
        <v>1.1114999999999999</v>
      </c>
      <c r="G55" s="113">
        <v>0.99299999999999999</v>
      </c>
      <c r="H55" s="114">
        <v>0.78593999999999997</v>
      </c>
      <c r="I55" s="114">
        <v>0.49563000000000001</v>
      </c>
      <c r="J55" s="253">
        <v>0.51380999999999999</v>
      </c>
      <c r="K55" s="114">
        <v>0.38244</v>
      </c>
      <c r="L55" s="114">
        <v>0.65646000000000004</v>
      </c>
      <c r="M55" s="115">
        <v>0.41787000000000002</v>
      </c>
      <c r="N55" s="395">
        <f>SUM(B55:M55)</f>
        <v>8.0281500000000001</v>
      </c>
    </row>
    <row r="56" spans="1:14" s="17" customFormat="1" ht="21" customHeight="1">
      <c r="A56" s="254" t="s">
        <v>257</v>
      </c>
      <c r="B56" s="145">
        <v>0</v>
      </c>
      <c r="C56" s="113">
        <v>0</v>
      </c>
      <c r="D56" s="113">
        <v>0</v>
      </c>
      <c r="E56" s="113">
        <v>0</v>
      </c>
      <c r="F56" s="113">
        <v>0</v>
      </c>
      <c r="G56" s="113">
        <v>0</v>
      </c>
      <c r="H56" s="114">
        <v>0</v>
      </c>
      <c r="I56" s="114">
        <v>0</v>
      </c>
      <c r="J56" s="114">
        <v>0</v>
      </c>
      <c r="K56" s="114">
        <v>0</v>
      </c>
      <c r="L56" s="114">
        <v>0</v>
      </c>
      <c r="M56" s="115">
        <v>0</v>
      </c>
      <c r="N56" s="395">
        <f>SUM(B56:M56)</f>
        <v>0</v>
      </c>
    </row>
    <row r="57" spans="1:14" s="17" customFormat="1" ht="21" customHeight="1">
      <c r="A57" s="254" t="s">
        <v>258</v>
      </c>
      <c r="B57" s="252">
        <v>0.16853360000000001</v>
      </c>
      <c r="C57" s="113">
        <v>0.15563960000000002</v>
      </c>
      <c r="D57" s="113">
        <v>0.17293160000000002</v>
      </c>
      <c r="E57" s="113">
        <v>0.16617679999999999</v>
      </c>
      <c r="F57" s="113">
        <v>0.1603532</v>
      </c>
      <c r="G57" s="113">
        <v>0.1143416</v>
      </c>
      <c r="H57" s="114">
        <v>0.14583879999999999</v>
      </c>
      <c r="I57" s="114">
        <v>0.15748760000000001</v>
      </c>
      <c r="J57" s="253">
        <v>0.16489479999999998</v>
      </c>
      <c r="K57" s="114">
        <v>0.16201840000000001</v>
      </c>
      <c r="L57" s="114">
        <v>0.17083000000000001</v>
      </c>
      <c r="M57" s="115">
        <v>0.1776084</v>
      </c>
      <c r="N57" s="395">
        <f>SUM(B57:M57)</f>
        <v>1.9166544000000001</v>
      </c>
    </row>
    <row r="58" spans="1:14" s="17" customFormat="1" ht="21" customHeight="1">
      <c r="A58" s="251" t="s">
        <v>259</v>
      </c>
      <c r="B58" s="256">
        <v>0</v>
      </c>
      <c r="C58" s="147">
        <v>0</v>
      </c>
      <c r="D58" s="147">
        <v>0</v>
      </c>
      <c r="E58" s="113">
        <v>0</v>
      </c>
      <c r="F58" s="113">
        <v>0</v>
      </c>
      <c r="G58" s="113">
        <v>0</v>
      </c>
      <c r="H58" s="114">
        <v>0</v>
      </c>
      <c r="I58" s="114">
        <v>0</v>
      </c>
      <c r="J58" s="114">
        <v>0</v>
      </c>
      <c r="K58" s="114">
        <v>0</v>
      </c>
      <c r="L58" s="114">
        <v>0</v>
      </c>
      <c r="M58" s="115">
        <v>0</v>
      </c>
      <c r="N58" s="395">
        <f t="shared" ref="N58:N67" si="8">SUM(B58:M58)</f>
        <v>0</v>
      </c>
    </row>
    <row r="59" spans="1:14" s="17" customFormat="1" ht="21" customHeight="1">
      <c r="A59" s="254" t="s">
        <v>44</v>
      </c>
      <c r="B59" s="256">
        <v>0</v>
      </c>
      <c r="C59" s="147">
        <v>0</v>
      </c>
      <c r="D59" s="147">
        <v>0</v>
      </c>
      <c r="E59" s="147">
        <v>0</v>
      </c>
      <c r="F59" s="147">
        <v>0</v>
      </c>
      <c r="G59" s="147">
        <v>0</v>
      </c>
      <c r="H59" s="147">
        <v>0</v>
      </c>
      <c r="I59" s="147">
        <v>0</v>
      </c>
      <c r="J59" s="147">
        <v>0</v>
      </c>
      <c r="K59" s="147">
        <v>0</v>
      </c>
      <c r="L59" s="147">
        <v>0</v>
      </c>
      <c r="M59" s="257">
        <v>0</v>
      </c>
      <c r="N59" s="395">
        <f t="shared" si="8"/>
        <v>0</v>
      </c>
    </row>
    <row r="60" spans="1:14" s="17" customFormat="1" ht="21" customHeight="1">
      <c r="A60" s="254" t="s">
        <v>260</v>
      </c>
      <c r="B60" s="256">
        <v>0.79745600000000005</v>
      </c>
      <c r="C60" s="113">
        <v>0.73196799999999995</v>
      </c>
      <c r="D60" s="113">
        <v>0.92920800000000003</v>
      </c>
      <c r="E60" s="113">
        <v>0.91655200000000003</v>
      </c>
      <c r="F60" s="113">
        <v>0.93636799999999998</v>
      </c>
      <c r="G60" s="113">
        <v>0.85838400000000004</v>
      </c>
      <c r="H60" s="114">
        <v>0.87239199999999995</v>
      </c>
      <c r="I60" s="114">
        <v>0.74047200000000002</v>
      </c>
      <c r="J60" s="114">
        <v>0.76175999999999999</v>
      </c>
      <c r="K60" s="114">
        <v>0.82144799999999996</v>
      </c>
      <c r="L60" s="114">
        <v>0.68677600000000005</v>
      </c>
      <c r="M60" s="115">
        <v>0.639768</v>
      </c>
      <c r="N60" s="395">
        <f t="shared" si="8"/>
        <v>9.6925519999999992</v>
      </c>
    </row>
    <row r="61" spans="1:14" s="17" customFormat="1" ht="21" customHeight="1">
      <c r="A61" s="251" t="s">
        <v>261</v>
      </c>
      <c r="B61" s="252">
        <v>1.165308</v>
      </c>
      <c r="C61" s="113">
        <v>0.48250799999999999</v>
      </c>
      <c r="D61" s="113">
        <v>0.48114000000000001</v>
      </c>
      <c r="E61" s="113">
        <v>1.2733080000000001</v>
      </c>
      <c r="F61" s="113">
        <v>1.219824</v>
      </c>
      <c r="G61" s="113">
        <v>0.694716</v>
      </c>
      <c r="H61" s="114">
        <v>0.67618800000000001</v>
      </c>
      <c r="I61" s="114">
        <v>0.69998400000000005</v>
      </c>
      <c r="J61" s="253">
        <v>0.84248400000000001</v>
      </c>
      <c r="K61" s="114">
        <v>1.2894000000000001</v>
      </c>
      <c r="L61" s="114">
        <v>1.2920400000000001</v>
      </c>
      <c r="M61" s="115">
        <v>0.214008</v>
      </c>
      <c r="N61" s="395">
        <f t="shared" si="8"/>
        <v>10.330907999999999</v>
      </c>
    </row>
    <row r="62" spans="1:14" s="17" customFormat="1" ht="21" customHeight="1">
      <c r="A62" s="251" t="s">
        <v>262</v>
      </c>
      <c r="B62" s="252">
        <v>0.39110490000000003</v>
      </c>
      <c r="C62" s="113">
        <v>0.3842604</v>
      </c>
      <c r="D62" s="113">
        <v>0.49109759999999997</v>
      </c>
      <c r="E62" s="113">
        <v>0.48211470000000001</v>
      </c>
      <c r="F62" s="113">
        <v>0.44218259999999998</v>
      </c>
      <c r="G62" s="113">
        <v>0.31346370000000001</v>
      </c>
      <c r="H62" s="114">
        <v>0.44178390000000001</v>
      </c>
      <c r="I62" s="114">
        <v>0.3537882</v>
      </c>
      <c r="J62" s="253">
        <v>0.26834940000000002</v>
      </c>
      <c r="K62" s="114">
        <v>0.293157</v>
      </c>
      <c r="L62" s="114">
        <v>0.25732889999999997</v>
      </c>
      <c r="M62" s="115">
        <v>0.32447970000000004</v>
      </c>
      <c r="N62" s="395">
        <f t="shared" si="8"/>
        <v>4.4431109999999991</v>
      </c>
    </row>
    <row r="63" spans="1:14" s="17" customFormat="1" ht="21" customHeight="1">
      <c r="A63" s="251" t="s">
        <v>263</v>
      </c>
      <c r="B63" s="252">
        <v>0.135384</v>
      </c>
      <c r="C63" s="113">
        <v>0.1285674</v>
      </c>
      <c r="D63" s="113">
        <v>0.1550232</v>
      </c>
      <c r="E63" s="113">
        <v>0.1596648</v>
      </c>
      <c r="F63" s="113">
        <v>0.13858139999999999</v>
      </c>
      <c r="G63" s="113">
        <v>0.14394299999999999</v>
      </c>
      <c r="H63" s="114">
        <v>0.1390074</v>
      </c>
      <c r="I63" s="114">
        <v>0.12711420000000001</v>
      </c>
      <c r="J63" s="253">
        <v>0.12513660000000001</v>
      </c>
      <c r="K63" s="114">
        <v>0.12139800000000001</v>
      </c>
      <c r="L63" s="114">
        <v>0.12206699999999999</v>
      </c>
      <c r="M63" s="115">
        <v>0.13999320000000001</v>
      </c>
      <c r="N63" s="395">
        <f t="shared" si="8"/>
        <v>1.6358802000000001</v>
      </c>
    </row>
    <row r="64" spans="1:14" s="17" customFormat="1" ht="21" customHeight="1">
      <c r="A64" s="254" t="s">
        <v>264</v>
      </c>
      <c r="B64" s="252">
        <v>0.19315729999999998</v>
      </c>
      <c r="C64" s="113">
        <v>0.18925120000000001</v>
      </c>
      <c r="D64" s="113">
        <v>0.31157170000000001</v>
      </c>
      <c r="E64" s="113">
        <v>0.3009674</v>
      </c>
      <c r="F64" s="113">
        <v>0.10527980000000001</v>
      </c>
      <c r="G64" s="113">
        <v>0</v>
      </c>
      <c r="H64" s="114">
        <v>7.0101800000000006E-2</v>
      </c>
      <c r="I64" s="114">
        <v>0.1398944</v>
      </c>
      <c r="J64" s="253">
        <v>0.1295984</v>
      </c>
      <c r="K64" s="114">
        <v>0.18282699999999999</v>
      </c>
      <c r="L64" s="114">
        <v>0.14425470000000001</v>
      </c>
      <c r="M64" s="115">
        <v>0.19526529999999998</v>
      </c>
      <c r="N64" s="395">
        <f t="shared" si="8"/>
        <v>1.9621690000000001</v>
      </c>
    </row>
    <row r="65" spans="1:14" s="17" customFormat="1" ht="21" customHeight="1">
      <c r="A65" s="251" t="s">
        <v>45</v>
      </c>
      <c r="B65" s="252">
        <v>0.45959100000000003</v>
      </c>
      <c r="C65" s="113">
        <v>0.42216240000000005</v>
      </c>
      <c r="D65" s="113">
        <v>0.60423300000000002</v>
      </c>
      <c r="E65" s="113">
        <v>0.49475579999999997</v>
      </c>
      <c r="F65" s="113">
        <v>0.409806</v>
      </c>
      <c r="G65" s="113">
        <v>0.22644539999999999</v>
      </c>
      <c r="H65" s="114">
        <v>9.6774600000000002E-2</v>
      </c>
      <c r="I65" s="114">
        <v>8.7560399999999997E-2</v>
      </c>
      <c r="J65" s="253">
        <v>0.3361884</v>
      </c>
      <c r="K65" s="114">
        <v>0.45087479999999996</v>
      </c>
      <c r="L65" s="114">
        <v>0.36990000000000001</v>
      </c>
      <c r="M65" s="115">
        <v>0.39911940000000001</v>
      </c>
      <c r="N65" s="395">
        <f t="shared" si="8"/>
        <v>4.3574111999999996</v>
      </c>
    </row>
    <row r="66" spans="1:14" s="17" customFormat="1" ht="21" customHeight="1">
      <c r="A66" s="251" t="s">
        <v>265</v>
      </c>
      <c r="B66" s="252">
        <v>0.51549599999999995</v>
      </c>
      <c r="C66" s="113">
        <v>0.472632</v>
      </c>
      <c r="D66" s="113">
        <v>0.45479999999999998</v>
      </c>
      <c r="E66" s="113">
        <v>0.32779199999999997</v>
      </c>
      <c r="F66" s="113">
        <v>0.14450399999999999</v>
      </c>
      <c r="G66" s="113">
        <v>0</v>
      </c>
      <c r="H66" s="114">
        <v>0</v>
      </c>
      <c r="I66" s="114">
        <v>0</v>
      </c>
      <c r="J66" s="253">
        <v>0</v>
      </c>
      <c r="K66" s="114">
        <v>0</v>
      </c>
      <c r="L66" s="114">
        <v>0</v>
      </c>
      <c r="M66" s="115">
        <v>0</v>
      </c>
      <c r="N66" s="395">
        <f t="shared" si="8"/>
        <v>1.9152239999999998</v>
      </c>
    </row>
    <row r="67" spans="1:14" s="17" customFormat="1" ht="21" customHeight="1">
      <c r="A67" s="251" t="s">
        <v>266</v>
      </c>
      <c r="B67" s="252">
        <v>0.30562600000000001</v>
      </c>
      <c r="C67" s="113">
        <v>0.26261200000000001</v>
      </c>
      <c r="D67" s="149">
        <v>0.64855200000000002</v>
      </c>
      <c r="E67" s="113">
        <v>1.4150959999999999</v>
      </c>
      <c r="F67" s="113">
        <v>2.0361739999999999</v>
      </c>
      <c r="G67" s="113">
        <v>1.173208</v>
      </c>
      <c r="H67" s="114">
        <v>0.46984999999999999</v>
      </c>
      <c r="I67" s="114">
        <v>0.21165200000000001</v>
      </c>
      <c r="J67" s="114">
        <v>0.40640399999999999</v>
      </c>
      <c r="K67" s="114">
        <v>0.435056</v>
      </c>
      <c r="L67" s="114">
        <v>0.27529799999999999</v>
      </c>
      <c r="M67" s="115">
        <v>0.18251400000000001</v>
      </c>
      <c r="N67" s="395">
        <f t="shared" si="8"/>
        <v>7.8220420000000006</v>
      </c>
    </row>
    <row r="68" spans="1:14" s="17" customFormat="1" ht="21" customHeight="1">
      <c r="A68" s="254" t="s">
        <v>267</v>
      </c>
      <c r="B68" s="252">
        <v>0.18284400000000001</v>
      </c>
      <c r="C68" s="113">
        <v>0.22153200000000001</v>
      </c>
      <c r="D68" s="113">
        <v>0.30430800000000002</v>
      </c>
      <c r="E68" s="113">
        <v>0.30511199999999999</v>
      </c>
      <c r="F68" s="113">
        <v>0.26500800000000002</v>
      </c>
      <c r="G68" s="113">
        <v>0.22236</v>
      </c>
      <c r="H68" s="114">
        <v>0.15357599999999999</v>
      </c>
      <c r="I68" s="114">
        <v>0.14446800000000001</v>
      </c>
      <c r="J68" s="253">
        <v>0.14538000000000001</v>
      </c>
      <c r="K68" s="114">
        <v>0.1352112</v>
      </c>
      <c r="L68" s="114">
        <v>0.15901079999999998</v>
      </c>
      <c r="M68" s="115">
        <v>0.15050760000000002</v>
      </c>
      <c r="N68" s="395">
        <f t="shared" si="2"/>
        <v>2.3893176</v>
      </c>
    </row>
    <row r="69" spans="1:14" s="17" customFormat="1" ht="21" customHeight="1">
      <c r="A69" s="254" t="s">
        <v>268</v>
      </c>
      <c r="B69" s="252">
        <v>0.21828800000000001</v>
      </c>
      <c r="C69" s="113">
        <v>0.105088</v>
      </c>
      <c r="D69" s="113">
        <v>0.246</v>
      </c>
      <c r="E69" s="113">
        <v>0.246944</v>
      </c>
      <c r="F69" s="113">
        <v>0.28163199999999999</v>
      </c>
      <c r="G69" s="113">
        <v>0.15468799999999999</v>
      </c>
      <c r="H69" s="114">
        <v>7.9007999999999995E-2</v>
      </c>
      <c r="I69" s="114">
        <v>4.8688000000000002E-2</v>
      </c>
      <c r="J69" s="253">
        <v>0.159248</v>
      </c>
      <c r="K69" s="114">
        <v>0.168992</v>
      </c>
      <c r="L69" s="114">
        <v>0.12695999999999999</v>
      </c>
      <c r="M69" s="115">
        <v>0.121488</v>
      </c>
      <c r="N69" s="395">
        <f>SUM(B69:M69)</f>
        <v>1.9570239999999999</v>
      </c>
    </row>
    <row r="70" spans="1:14" s="17" customFormat="1" ht="21" customHeight="1">
      <c r="A70" s="254" t="s">
        <v>269</v>
      </c>
      <c r="B70" s="252">
        <v>0.5018184</v>
      </c>
      <c r="C70" s="113">
        <v>0.41680800000000001</v>
      </c>
      <c r="D70" s="113">
        <v>0.50657759999999996</v>
      </c>
      <c r="E70" s="113">
        <v>0.41652719999999999</v>
      </c>
      <c r="F70" s="113">
        <v>0.35274240000000001</v>
      </c>
      <c r="G70" s="113">
        <v>0.16794720000000002</v>
      </c>
      <c r="H70" s="114">
        <v>0</v>
      </c>
      <c r="I70" s="114">
        <v>0</v>
      </c>
      <c r="J70" s="253">
        <v>7.8184799999999999E-2</v>
      </c>
      <c r="K70" s="114">
        <v>0</v>
      </c>
      <c r="L70" s="114">
        <v>0</v>
      </c>
      <c r="M70" s="115">
        <v>0</v>
      </c>
      <c r="N70" s="395">
        <f>SUM(B70:M70)</f>
        <v>2.4406055999999996</v>
      </c>
    </row>
    <row r="71" spans="1:14" s="17" customFormat="1" ht="21" customHeight="1">
      <c r="A71" s="254" t="s">
        <v>270</v>
      </c>
      <c r="B71" s="252">
        <v>0.36349199999999998</v>
      </c>
      <c r="C71" s="113">
        <v>0.177282</v>
      </c>
      <c r="D71" s="113">
        <v>0.406134</v>
      </c>
      <c r="E71" s="113">
        <v>0.83494800000000002</v>
      </c>
      <c r="F71" s="113">
        <v>0.84609000000000001</v>
      </c>
      <c r="G71" s="113">
        <v>0.66016799999999998</v>
      </c>
      <c r="H71" s="114">
        <v>0.41830200000000001</v>
      </c>
      <c r="I71" s="113">
        <v>0</v>
      </c>
      <c r="J71" s="253">
        <v>0.127188</v>
      </c>
      <c r="K71" s="114">
        <v>4.2300000000000003E-3</v>
      </c>
      <c r="L71" s="114">
        <v>0.213894</v>
      </c>
      <c r="M71" s="115">
        <v>1.4022E-2</v>
      </c>
      <c r="N71" s="395">
        <f>SUM(B71:M71)</f>
        <v>4.0657499999999995</v>
      </c>
    </row>
    <row r="72" spans="1:14" s="17" customFormat="1" ht="21" customHeight="1">
      <c r="A72" s="254" t="s">
        <v>271</v>
      </c>
      <c r="B72" s="252">
        <v>9.2992000000000005E-2</v>
      </c>
      <c r="C72" s="113">
        <v>8.5587999999999997E-2</v>
      </c>
      <c r="D72" s="113">
        <v>0.1102056</v>
      </c>
      <c r="E72" s="113">
        <v>0.1053664</v>
      </c>
      <c r="F72" s="113">
        <v>0.1147072</v>
      </c>
      <c r="G72" s="113">
        <v>0.10883280000000001</v>
      </c>
      <c r="H72" s="114">
        <v>0.1046112</v>
      </c>
      <c r="I72" s="114">
        <v>5.0807999999999999E-2</v>
      </c>
      <c r="J72" s="253">
        <v>4.3441599999999997E-2</v>
      </c>
      <c r="K72" s="114">
        <v>3.3762400000000005E-2</v>
      </c>
      <c r="L72" s="114">
        <v>2.2084799999999998E-2</v>
      </c>
      <c r="M72" s="115">
        <v>3.8358400000000001E-2</v>
      </c>
      <c r="N72" s="395">
        <f>SUM(B72:M72)</f>
        <v>0.91075840000000008</v>
      </c>
    </row>
    <row r="73" spans="1:14" s="17" customFormat="1" ht="21" customHeight="1">
      <c r="A73" s="254" t="s">
        <v>272</v>
      </c>
      <c r="B73" s="252">
        <v>1.2097133999999998</v>
      </c>
      <c r="C73" s="113">
        <v>0.95308919999999997</v>
      </c>
      <c r="D73" s="113">
        <v>0.83184569999999991</v>
      </c>
      <c r="E73" s="113">
        <v>0.80731350000000002</v>
      </c>
      <c r="F73" s="113">
        <v>1.5401798999999998</v>
      </c>
      <c r="G73" s="113">
        <v>1.9880532</v>
      </c>
      <c r="H73" s="114">
        <v>2.0620655999999999</v>
      </c>
      <c r="I73" s="114">
        <v>2.0871458999999999</v>
      </c>
      <c r="J73" s="253">
        <v>1.9736324999999999</v>
      </c>
      <c r="K73" s="114">
        <v>1.8208449</v>
      </c>
      <c r="L73" s="114">
        <v>1.6950843</v>
      </c>
      <c r="M73" s="115">
        <v>1.4638994999999999</v>
      </c>
      <c r="N73" s="395">
        <f t="shared" si="2"/>
        <v>18.432867600000002</v>
      </c>
    </row>
    <row r="74" spans="1:14" s="17" customFormat="1" ht="21" customHeight="1">
      <c r="A74" s="251" t="s">
        <v>273</v>
      </c>
      <c r="B74" s="145">
        <v>0.41016000000000002</v>
      </c>
      <c r="C74" s="113">
        <v>0.49080000000000001</v>
      </c>
      <c r="D74" s="113">
        <v>0.46430399999999999</v>
      </c>
      <c r="E74" s="113">
        <v>0.34022400000000003</v>
      </c>
      <c r="F74" s="113">
        <v>0.52317599999999997</v>
      </c>
      <c r="G74" s="113">
        <v>0.86217600000000005</v>
      </c>
      <c r="H74" s="114">
        <v>0.92076000000000002</v>
      </c>
      <c r="I74" s="114">
        <v>0.52946400000000005</v>
      </c>
      <c r="J74" s="253">
        <v>0.70164000000000004</v>
      </c>
      <c r="K74" s="114">
        <v>0.14260800000000001</v>
      </c>
      <c r="L74" s="114">
        <v>0.21084</v>
      </c>
      <c r="M74" s="115">
        <v>0.372168</v>
      </c>
      <c r="N74" s="395">
        <f>SUM(B74:M74)</f>
        <v>5.9683200000000003</v>
      </c>
    </row>
    <row r="75" spans="1:14" s="17" customFormat="1" ht="21" customHeight="1">
      <c r="A75" s="254" t="s">
        <v>274</v>
      </c>
      <c r="B75" s="252">
        <v>0.18944279999999999</v>
      </c>
      <c r="C75" s="113">
        <v>0.1662624</v>
      </c>
      <c r="D75" s="113">
        <v>0.19717560000000001</v>
      </c>
      <c r="E75" s="113">
        <v>0.23455799999999999</v>
      </c>
      <c r="F75" s="113">
        <v>0.23842079999999999</v>
      </c>
      <c r="G75" s="113">
        <v>0.23921279999999998</v>
      </c>
      <c r="H75" s="114">
        <v>0.214668</v>
      </c>
      <c r="I75" s="114">
        <v>0.17981279999999999</v>
      </c>
      <c r="J75" s="253">
        <v>0.22010399999999999</v>
      </c>
      <c r="K75" s="114">
        <v>0.20069999999999999</v>
      </c>
      <c r="L75" s="114">
        <v>0.18131039999999998</v>
      </c>
      <c r="M75" s="115">
        <v>0.1776816</v>
      </c>
      <c r="N75" s="395">
        <f t="shared" si="2"/>
        <v>2.4393492000000001</v>
      </c>
    </row>
    <row r="76" spans="1:14" s="17" customFormat="1" ht="21" customHeight="1">
      <c r="A76" s="254" t="s">
        <v>275</v>
      </c>
      <c r="B76" s="252">
        <v>1.1415599999999999</v>
      </c>
      <c r="C76" s="113">
        <v>0.93542400000000003</v>
      </c>
      <c r="D76" s="113">
        <v>1.3134239999999999</v>
      </c>
      <c r="E76" s="113">
        <v>2.8642319999999999</v>
      </c>
      <c r="F76" s="113">
        <v>3.2825519999999999</v>
      </c>
      <c r="G76" s="113">
        <v>3.5688240000000002</v>
      </c>
      <c r="H76" s="114">
        <v>3.450888</v>
      </c>
      <c r="I76" s="114">
        <v>2.3793839999999999</v>
      </c>
      <c r="J76" s="253">
        <v>1.7503919999999999</v>
      </c>
      <c r="K76" s="114">
        <v>1.4716800000000001</v>
      </c>
      <c r="L76" s="114">
        <v>1.444968</v>
      </c>
      <c r="M76" s="115">
        <v>0.90770399999999996</v>
      </c>
      <c r="N76" s="395">
        <f t="shared" si="2"/>
        <v>24.511031999999997</v>
      </c>
    </row>
    <row r="77" spans="1:14" s="17" customFormat="1" ht="21" customHeight="1">
      <c r="A77" s="254" t="s">
        <v>276</v>
      </c>
      <c r="B77" s="252">
        <v>0.14219999999999999</v>
      </c>
      <c r="C77" s="113">
        <v>0.13489200000000001</v>
      </c>
      <c r="D77" s="113">
        <v>0.15184800000000001</v>
      </c>
      <c r="E77" s="113">
        <v>0.116328</v>
      </c>
      <c r="F77" s="113">
        <v>0.12879599999999999</v>
      </c>
      <c r="G77" s="113">
        <v>0.13683600000000001</v>
      </c>
      <c r="H77" s="114">
        <v>0.1434</v>
      </c>
      <c r="I77" s="114">
        <v>0.10968</v>
      </c>
      <c r="J77" s="253">
        <v>0.12456</v>
      </c>
      <c r="K77" s="114">
        <v>0.10986</v>
      </c>
      <c r="L77" s="114">
        <v>0.104472</v>
      </c>
      <c r="M77" s="115">
        <v>8.9375999999999997E-2</v>
      </c>
      <c r="N77" s="395">
        <f t="shared" si="2"/>
        <v>1.4922479999999998</v>
      </c>
    </row>
    <row r="78" spans="1:14" s="17" customFormat="1" ht="21" customHeight="1">
      <c r="A78" s="254" t="s">
        <v>277</v>
      </c>
      <c r="B78" s="252">
        <v>2.096136</v>
      </c>
      <c r="C78" s="113">
        <v>1.94292</v>
      </c>
      <c r="D78" s="113">
        <v>4.0049099999999997</v>
      </c>
      <c r="E78" s="113">
        <v>6.3163799999999997</v>
      </c>
      <c r="F78" s="113">
        <v>3.952998</v>
      </c>
      <c r="G78" s="113">
        <v>6.2711459999999999</v>
      </c>
      <c r="H78" s="114">
        <v>4.8385259999999999</v>
      </c>
      <c r="I78" s="114">
        <v>1.4561820000000001</v>
      </c>
      <c r="J78" s="253">
        <v>0.56977199999999995</v>
      </c>
      <c r="K78" s="114">
        <v>2.1697199999999999</v>
      </c>
      <c r="L78" s="114">
        <v>1.418256</v>
      </c>
      <c r="M78" s="115">
        <v>1.707678</v>
      </c>
      <c r="N78" s="395">
        <f t="shared" si="2"/>
        <v>36.744624000000002</v>
      </c>
    </row>
    <row r="79" spans="1:14" s="17" customFormat="1" ht="21" customHeight="1">
      <c r="A79" s="254" t="s">
        <v>278</v>
      </c>
      <c r="B79" s="145">
        <v>0</v>
      </c>
      <c r="C79" s="113">
        <v>0</v>
      </c>
      <c r="D79" s="113">
        <v>0</v>
      </c>
      <c r="E79" s="113">
        <v>0</v>
      </c>
      <c r="F79" s="113">
        <v>0</v>
      </c>
      <c r="G79" s="113">
        <v>4.7999999999999998E-6</v>
      </c>
      <c r="H79" s="114">
        <v>0</v>
      </c>
      <c r="I79" s="114">
        <v>0</v>
      </c>
      <c r="J79" s="114">
        <v>1.708E-4</v>
      </c>
      <c r="K79" s="114">
        <v>8.0239999999999999E-4</v>
      </c>
      <c r="L79" s="114">
        <v>3.924E-4</v>
      </c>
      <c r="M79" s="115">
        <v>2.2883999999999999E-3</v>
      </c>
      <c r="N79" s="395">
        <f t="shared" si="2"/>
        <v>3.6587999999999998E-3</v>
      </c>
    </row>
    <row r="80" spans="1:14" s="17" customFormat="1" ht="21" customHeight="1">
      <c r="A80" s="254" t="s">
        <v>279</v>
      </c>
      <c r="B80" s="252">
        <v>2.4946739999999998</v>
      </c>
      <c r="C80" s="113">
        <v>1.943109</v>
      </c>
      <c r="D80" s="113">
        <v>1.981098</v>
      </c>
      <c r="E80" s="113">
        <v>2.1130200000000001</v>
      </c>
      <c r="F80" s="113">
        <v>1.2249719999999999</v>
      </c>
      <c r="G80" s="113">
        <v>0.72072000000000003</v>
      </c>
      <c r="H80" s="114">
        <v>0.43992900000000001</v>
      </c>
      <c r="I80" s="114">
        <v>7.5599999999999999E-3</v>
      </c>
      <c r="J80" s="253">
        <v>1.7210970000000001</v>
      </c>
      <c r="K80" s="114">
        <v>1.5202530000000001</v>
      </c>
      <c r="L80" s="114">
        <v>1.03698</v>
      </c>
      <c r="M80" s="115">
        <v>1.6745399999999999</v>
      </c>
      <c r="N80" s="395">
        <f t="shared" si="2"/>
        <v>16.877951999999997</v>
      </c>
    </row>
    <row r="81" spans="1:14" s="17" customFormat="1" ht="21" customHeight="1">
      <c r="A81" s="254" t="s">
        <v>280</v>
      </c>
      <c r="B81" s="252">
        <v>0.99048599999999998</v>
      </c>
      <c r="C81" s="113">
        <v>0.78460200000000002</v>
      </c>
      <c r="D81" s="113">
        <v>0.93996000000000002</v>
      </c>
      <c r="E81" s="113">
        <v>2.1297779999999999</v>
      </c>
      <c r="F81" s="113">
        <v>2.8281960000000002</v>
      </c>
      <c r="G81" s="113">
        <v>2.1860369999999998</v>
      </c>
      <c r="H81" s="114">
        <v>1.9882169999999999</v>
      </c>
      <c r="I81" s="114">
        <v>1.3769279999999999</v>
      </c>
      <c r="J81" s="253">
        <v>1.0583370000000001</v>
      </c>
      <c r="K81" s="114">
        <v>0.90789299999999995</v>
      </c>
      <c r="L81" s="114">
        <v>0.94991400000000004</v>
      </c>
      <c r="M81" s="115">
        <v>0.69621299999999997</v>
      </c>
      <c r="N81" s="395">
        <f>SUM(B81:M81)</f>
        <v>16.836561</v>
      </c>
    </row>
    <row r="82" spans="1:14" s="17" customFormat="1" ht="21" customHeight="1">
      <c r="A82" s="251" t="s">
        <v>281</v>
      </c>
      <c r="B82" s="252">
        <v>1.096992</v>
      </c>
      <c r="C82" s="127">
        <v>0.67658399999999996</v>
      </c>
      <c r="D82" s="127">
        <v>1.5576479999999999</v>
      </c>
      <c r="E82" s="127">
        <v>4.0157280000000002</v>
      </c>
      <c r="F82" s="113">
        <v>7.3630079999999998</v>
      </c>
      <c r="G82" s="113">
        <v>4.2591239999999999</v>
      </c>
      <c r="H82" s="114">
        <v>2.5183080000000002</v>
      </c>
      <c r="I82" s="114">
        <v>1.8435239999999999</v>
      </c>
      <c r="J82" s="253">
        <v>2.9687039999999998</v>
      </c>
      <c r="K82" s="114">
        <v>3.7482479999999998</v>
      </c>
      <c r="L82" s="114">
        <v>2.420496</v>
      </c>
      <c r="M82" s="115">
        <v>1.1261159999999999</v>
      </c>
      <c r="N82" s="395">
        <f t="shared" si="2"/>
        <v>33.594479999999997</v>
      </c>
    </row>
    <row r="83" spans="1:14" s="17" customFormat="1" ht="21" customHeight="1">
      <c r="A83" s="251" t="s">
        <v>282</v>
      </c>
      <c r="B83" s="252">
        <v>3.0891000000000002</v>
      </c>
      <c r="C83" s="113">
        <v>2.7425999999999999</v>
      </c>
      <c r="D83" s="113">
        <v>2.8854000000000002</v>
      </c>
      <c r="E83" s="113">
        <v>2.9613</v>
      </c>
      <c r="F83" s="113">
        <v>5.8418999999999999</v>
      </c>
      <c r="G83" s="113">
        <v>5.7579000000000002</v>
      </c>
      <c r="H83" s="114">
        <v>5.9340000000000002</v>
      </c>
      <c r="I83" s="114">
        <v>5.1974999999999998</v>
      </c>
      <c r="J83" s="253">
        <v>4.3128000000000002</v>
      </c>
      <c r="K83" s="114">
        <v>3.9318</v>
      </c>
      <c r="L83" s="114">
        <v>3.4586999999999999</v>
      </c>
      <c r="M83" s="115">
        <v>3.1932</v>
      </c>
      <c r="N83" s="395">
        <f t="shared" si="2"/>
        <v>49.306200000000004</v>
      </c>
    </row>
    <row r="84" spans="1:14" s="17" customFormat="1" ht="21" customHeight="1">
      <c r="A84" s="251" t="s">
        <v>283</v>
      </c>
      <c r="B84" s="252">
        <v>2.6386919999999998</v>
      </c>
      <c r="C84" s="113">
        <v>2.0530439999999999</v>
      </c>
      <c r="D84" s="113">
        <v>2.4050880000000001</v>
      </c>
      <c r="E84" s="113">
        <v>2.2346729999999999</v>
      </c>
      <c r="F84" s="113">
        <v>4.3804305999999995</v>
      </c>
      <c r="G84" s="113">
        <v>4.9752359999999998</v>
      </c>
      <c r="H84" s="114">
        <v>2.8897469999999998</v>
      </c>
      <c r="I84" s="114">
        <v>3.2003999999999998E-2</v>
      </c>
      <c r="J84" s="253">
        <v>2.0928599999999999</v>
      </c>
      <c r="K84" s="114">
        <v>2.3148719999999998</v>
      </c>
      <c r="L84" s="114">
        <v>1.4886900000000001</v>
      </c>
      <c r="M84" s="115">
        <v>1.2809159999999999</v>
      </c>
      <c r="N84" s="395">
        <f t="shared" si="2"/>
        <v>28.786252600000001</v>
      </c>
    </row>
    <row r="85" spans="1:14" s="17" customFormat="1" ht="21" customHeight="1">
      <c r="A85" s="254" t="s">
        <v>284</v>
      </c>
      <c r="B85" s="145">
        <v>0.79988400000000004</v>
      </c>
      <c r="C85" s="113">
        <v>0.55198800000000003</v>
      </c>
      <c r="D85" s="113">
        <v>0.80368200000000001</v>
      </c>
      <c r="E85" s="113">
        <v>1.050084</v>
      </c>
      <c r="F85" s="113">
        <v>0.90698400000000001</v>
      </c>
      <c r="G85" s="113">
        <v>0.41032800000000003</v>
      </c>
      <c r="H85" s="114">
        <v>0</v>
      </c>
      <c r="I85" s="114">
        <v>0</v>
      </c>
      <c r="J85" s="253">
        <v>0.74673</v>
      </c>
      <c r="K85" s="114">
        <v>0.78425999999999996</v>
      </c>
      <c r="L85" s="114">
        <v>0.73949399999999998</v>
      </c>
      <c r="M85" s="115">
        <v>0.60186600000000001</v>
      </c>
      <c r="N85" s="395">
        <f t="shared" si="2"/>
        <v>7.3952999999999998</v>
      </c>
    </row>
    <row r="86" spans="1:14" s="17" customFormat="1" ht="21" customHeight="1">
      <c r="A86" s="254" t="s">
        <v>285</v>
      </c>
      <c r="B86" s="252">
        <v>0.95709599999999995</v>
      </c>
      <c r="C86" s="113">
        <v>0.72349200000000002</v>
      </c>
      <c r="D86" s="113">
        <v>0.69801480000000005</v>
      </c>
      <c r="E86" s="113">
        <v>0.61636679999999999</v>
      </c>
      <c r="F86" s="113">
        <v>1.6737084</v>
      </c>
      <c r="G86" s="113">
        <v>4.1103719999999999</v>
      </c>
      <c r="H86" s="114">
        <v>4.7919815999999997</v>
      </c>
      <c r="I86" s="114">
        <v>4.3837415999999996</v>
      </c>
      <c r="J86" s="253">
        <v>2.7857843999999998</v>
      </c>
      <c r="K86" s="114">
        <v>1.8231696000000002</v>
      </c>
      <c r="L86" s="114">
        <v>1.3031699999999999</v>
      </c>
      <c r="M86" s="115">
        <v>1.0843308</v>
      </c>
      <c r="N86" s="395">
        <f t="shared" si="2"/>
        <v>24.951228</v>
      </c>
    </row>
    <row r="87" spans="1:14" s="17" customFormat="1" ht="21" customHeight="1">
      <c r="A87" s="254" t="s">
        <v>286</v>
      </c>
      <c r="B87" s="252">
        <v>0.4362296</v>
      </c>
      <c r="C87" s="113">
        <v>0.28204600000000002</v>
      </c>
      <c r="D87" s="113">
        <v>0.52859769999999995</v>
      </c>
      <c r="E87" s="113">
        <v>1.1410937999999999</v>
      </c>
      <c r="F87" s="113">
        <v>0.80723659999999997</v>
      </c>
      <c r="G87" s="113">
        <v>0.9803984</v>
      </c>
      <c r="H87" s="114">
        <v>0.55217990000000006</v>
      </c>
      <c r="I87" s="114">
        <v>0</v>
      </c>
      <c r="J87" s="253">
        <v>0.50862170000000007</v>
      </c>
      <c r="K87" s="114">
        <v>0.29947180000000001</v>
      </c>
      <c r="L87" s="114">
        <v>0</v>
      </c>
      <c r="M87" s="115">
        <v>0</v>
      </c>
      <c r="N87" s="395">
        <f t="shared" si="2"/>
        <v>5.5358754999999995</v>
      </c>
    </row>
    <row r="88" spans="1:14" s="17" customFormat="1" ht="21" customHeight="1">
      <c r="A88" s="254" t="s">
        <v>287</v>
      </c>
      <c r="B88" s="252">
        <v>2.0224701999999999</v>
      </c>
      <c r="C88" s="113">
        <v>1.9466623000000001</v>
      </c>
      <c r="D88" s="113">
        <v>2.0115553999999998</v>
      </c>
      <c r="E88" s="113">
        <v>1.7333285</v>
      </c>
      <c r="F88" s="113">
        <v>1.4611653</v>
      </c>
      <c r="G88" s="113">
        <v>0.53270600000000001</v>
      </c>
      <c r="H88" s="114">
        <v>0.49433899999999997</v>
      </c>
      <c r="I88" s="114">
        <v>7.8497999999999998E-2</v>
      </c>
      <c r="J88" s="253">
        <v>0.7716398000000001</v>
      </c>
      <c r="K88" s="114">
        <v>1.2127941</v>
      </c>
      <c r="L88" s="114">
        <v>1.6737493999999999</v>
      </c>
      <c r="M88" s="115">
        <v>1.9003352</v>
      </c>
      <c r="N88" s="395">
        <f t="shared" si="2"/>
        <v>15.8392432</v>
      </c>
    </row>
    <row r="89" spans="1:14" s="17" customFormat="1" ht="21" customHeight="1">
      <c r="A89" s="254" t="s">
        <v>288</v>
      </c>
      <c r="B89" s="145">
        <v>1.0060469999999999</v>
      </c>
      <c r="C89" s="113">
        <v>0.93936780000000009</v>
      </c>
      <c r="D89" s="113">
        <v>0.24411240000000001</v>
      </c>
      <c r="E89" s="113">
        <v>0.81152819999999992</v>
      </c>
      <c r="F89" s="113">
        <v>0.36253979999999997</v>
      </c>
      <c r="G89" s="113">
        <v>0</v>
      </c>
      <c r="H89" s="114">
        <v>0</v>
      </c>
      <c r="I89" s="114">
        <v>0</v>
      </c>
      <c r="J89" s="114">
        <v>0</v>
      </c>
      <c r="K89" s="114">
        <v>0</v>
      </c>
      <c r="L89" s="114">
        <v>4.0068000000000005E-3</v>
      </c>
      <c r="M89" s="115">
        <v>0.93146759999999995</v>
      </c>
      <c r="N89" s="395">
        <f t="shared" si="2"/>
        <v>4.2990696000000002</v>
      </c>
    </row>
    <row r="90" spans="1:14" s="17" customFormat="1" ht="21" customHeight="1">
      <c r="A90" s="254" t="s">
        <v>289</v>
      </c>
      <c r="B90" s="145">
        <v>0.67741380000000007</v>
      </c>
      <c r="C90" s="113">
        <v>0</v>
      </c>
      <c r="D90" s="113">
        <v>0</v>
      </c>
      <c r="E90" s="113">
        <v>0</v>
      </c>
      <c r="F90" s="113">
        <v>1.1526732</v>
      </c>
      <c r="G90" s="113">
        <v>2.2224132000000001</v>
      </c>
      <c r="H90" s="114">
        <v>1.3183506</v>
      </c>
      <c r="I90" s="114">
        <v>1.6387433999999999</v>
      </c>
      <c r="J90" s="253">
        <v>2.2232447999999998</v>
      </c>
      <c r="K90" s="114">
        <v>2.1293118</v>
      </c>
      <c r="L90" s="114">
        <v>1.5084846000000001</v>
      </c>
      <c r="M90" s="115">
        <v>1.6463411999999999</v>
      </c>
      <c r="N90" s="395">
        <f t="shared" si="2"/>
        <v>14.516976599999998</v>
      </c>
    </row>
    <row r="91" spans="1:14" s="17" customFormat="1" ht="21" customHeight="1">
      <c r="A91" s="258" t="s">
        <v>290</v>
      </c>
      <c r="B91" s="145">
        <v>9.2884499999999995E-2</v>
      </c>
      <c r="C91" s="113">
        <v>0.108375</v>
      </c>
      <c r="D91" s="113">
        <v>0.1135988</v>
      </c>
      <c r="E91" s="113">
        <v>0.113908</v>
      </c>
      <c r="F91" s="113">
        <v>0.12618480000000001</v>
      </c>
      <c r="G91" s="113">
        <v>0.11409900000000001</v>
      </c>
      <c r="H91" s="114">
        <v>0.1090946</v>
      </c>
      <c r="I91" s="114">
        <v>0.1219749</v>
      </c>
      <c r="J91" s="114">
        <v>0.10702539999999999</v>
      </c>
      <c r="K91" s="114">
        <v>0.1120693</v>
      </c>
      <c r="L91" s="114">
        <v>0.1115372</v>
      </c>
      <c r="M91" s="115">
        <v>0.1105139</v>
      </c>
      <c r="N91" s="395">
        <f t="shared" si="2"/>
        <v>1.3412653999999997</v>
      </c>
    </row>
    <row r="92" spans="1:14" s="17" customFormat="1" ht="21" customHeight="1">
      <c r="A92" s="258" t="s">
        <v>291</v>
      </c>
      <c r="B92" s="145">
        <v>0.1727004</v>
      </c>
      <c r="C92" s="113">
        <v>0.15227160000000001</v>
      </c>
      <c r="D92" s="113">
        <v>0.1754328</v>
      </c>
      <c r="E92" s="113">
        <v>0.19433159999999999</v>
      </c>
      <c r="F92" s="113">
        <v>0.19298879999999999</v>
      </c>
      <c r="G92" s="113">
        <v>0.112038</v>
      </c>
      <c r="H92" s="114">
        <v>0.1709676</v>
      </c>
      <c r="I92" s="114">
        <v>9.3141600000000005E-2</v>
      </c>
      <c r="J92" s="114">
        <v>6.0616800000000005E-2</v>
      </c>
      <c r="K92" s="114">
        <v>5.1440400000000004E-2</v>
      </c>
      <c r="L92" s="114">
        <v>5.6765999999999997E-2</v>
      </c>
      <c r="M92" s="115">
        <v>0.1309044</v>
      </c>
      <c r="N92" s="395">
        <f t="shared" si="2"/>
        <v>1.5635999999999999</v>
      </c>
    </row>
    <row r="93" spans="1:14" s="17" customFormat="1" ht="21" customHeight="1">
      <c r="A93" s="258" t="s">
        <v>292</v>
      </c>
      <c r="B93" s="145">
        <v>0.62791410000000003</v>
      </c>
      <c r="C93" s="113">
        <v>0.48625669999999999</v>
      </c>
      <c r="D93" s="113">
        <v>1.0034673000000001</v>
      </c>
      <c r="E93" s="113">
        <v>1.2629083999999999</v>
      </c>
      <c r="F93" s="113">
        <v>1.3096198999999999</v>
      </c>
      <c r="G93" s="113">
        <v>0.64369140000000002</v>
      </c>
      <c r="H93" s="114">
        <v>0.60177320000000001</v>
      </c>
      <c r="I93" s="114">
        <v>0.48911280000000001</v>
      </c>
      <c r="J93" s="114">
        <v>0.64767790000000003</v>
      </c>
      <c r="K93" s="114">
        <v>0.72657090000000002</v>
      </c>
      <c r="L93" s="114">
        <v>0.52189340000000006</v>
      </c>
      <c r="M93" s="115">
        <v>0.39569480000000001</v>
      </c>
      <c r="N93" s="395">
        <f t="shared" si="2"/>
        <v>8.7165807999999991</v>
      </c>
    </row>
    <row r="94" spans="1:14" s="17" customFormat="1" ht="21" customHeight="1">
      <c r="A94" s="258" t="s">
        <v>293</v>
      </c>
      <c r="B94" s="145">
        <v>4.2875400000000001E-2</v>
      </c>
      <c r="C94" s="113">
        <v>3.7938599999999996E-2</v>
      </c>
      <c r="D94" s="113">
        <v>4.26606E-2</v>
      </c>
      <c r="E94" s="113">
        <v>4.2556800000000006E-2</v>
      </c>
      <c r="F94" s="259">
        <v>0</v>
      </c>
      <c r="G94" s="113">
        <v>0</v>
      </c>
      <c r="H94" s="114">
        <v>0</v>
      </c>
      <c r="I94" s="260">
        <v>0</v>
      </c>
      <c r="J94" s="260">
        <v>2.3101200000000002E-2</v>
      </c>
      <c r="K94" s="114">
        <v>3.8036399999999998E-2</v>
      </c>
      <c r="L94" s="114">
        <v>3.3948599999999995E-2</v>
      </c>
      <c r="M94" s="135">
        <v>2.5595200000000002E-2</v>
      </c>
      <c r="N94" s="395">
        <f t="shared" si="2"/>
        <v>0.28671279999999993</v>
      </c>
    </row>
    <row r="95" spans="1:14" s="17" customFormat="1" ht="21" customHeight="1">
      <c r="A95" s="254" t="s">
        <v>294</v>
      </c>
      <c r="B95" s="145">
        <v>2.0118649999999998</v>
      </c>
      <c r="C95" s="113">
        <v>1.6942792</v>
      </c>
      <c r="D95" s="113">
        <v>2.6796739999999999</v>
      </c>
      <c r="E95" s="113">
        <v>2.7664277999999998</v>
      </c>
      <c r="F95" s="113">
        <v>2.6915293999999998</v>
      </c>
      <c r="G95" s="113">
        <v>1.2964928</v>
      </c>
      <c r="H95" s="113">
        <v>1.5807104999999999</v>
      </c>
      <c r="I95" s="149">
        <v>1.15794</v>
      </c>
      <c r="J95" s="149">
        <v>1.8887400000000001</v>
      </c>
      <c r="K95" s="149">
        <v>2.6286119999999999</v>
      </c>
      <c r="L95" s="149">
        <v>1.9507319999999999</v>
      </c>
      <c r="M95" s="261">
        <v>1.975176</v>
      </c>
      <c r="N95" s="395">
        <f t="shared" si="2"/>
        <v>24.322178699999998</v>
      </c>
    </row>
    <row r="96" spans="1:14" s="17" customFormat="1" ht="21" customHeight="1">
      <c r="A96" s="254" t="s">
        <v>295</v>
      </c>
      <c r="B96" s="145">
        <v>0.32325429999999999</v>
      </c>
      <c r="C96" s="134">
        <v>0.27227079999999998</v>
      </c>
      <c r="D96" s="134">
        <v>0.32422870000000004</v>
      </c>
      <c r="E96" s="134">
        <v>0.68528940000000005</v>
      </c>
      <c r="F96" s="134">
        <v>0.79036139999999999</v>
      </c>
      <c r="G96" s="113">
        <v>0.72246549999999998</v>
      </c>
      <c r="H96" s="114">
        <v>0.65430519999999992</v>
      </c>
      <c r="I96" s="114">
        <v>0.44561540000000005</v>
      </c>
      <c r="J96" s="114">
        <v>0.35361190000000003</v>
      </c>
      <c r="K96" s="114">
        <v>0.299182</v>
      </c>
      <c r="L96" s="114">
        <v>0.31348379999999998</v>
      </c>
      <c r="M96" s="135">
        <v>0.23583270000000001</v>
      </c>
      <c r="N96" s="395">
        <f t="shared" si="2"/>
        <v>5.4199011000000006</v>
      </c>
    </row>
    <row r="97" spans="1:14" s="17" customFormat="1" ht="21" customHeight="1">
      <c r="A97" s="254" t="s">
        <v>296</v>
      </c>
      <c r="B97" s="145">
        <v>0.18252499999999999</v>
      </c>
      <c r="C97" s="134">
        <v>0.18465000000000001</v>
      </c>
      <c r="D97" s="134">
        <v>0.37354500000000002</v>
      </c>
      <c r="E97" s="134">
        <v>0.78981999999999997</v>
      </c>
      <c r="F97" s="134">
        <v>0.86516499999999996</v>
      </c>
      <c r="G97" s="113">
        <v>0.26256499999999999</v>
      </c>
      <c r="H97" s="114">
        <v>0.16556000000000001</v>
      </c>
      <c r="I97" s="114">
        <v>4.5894999999999998E-2</v>
      </c>
      <c r="J97" s="114">
        <v>2.034E-2</v>
      </c>
      <c r="K97" s="114">
        <v>2.4989999999999998E-2</v>
      </c>
      <c r="L97" s="114">
        <v>2.1479999999999999E-2</v>
      </c>
      <c r="M97" s="135">
        <v>5.4524999999999997E-2</v>
      </c>
      <c r="N97" s="395">
        <f t="shared" si="2"/>
        <v>2.9910599999999996</v>
      </c>
    </row>
    <row r="98" spans="1:14" s="17" customFormat="1" ht="21" customHeight="1">
      <c r="A98" s="254" t="s">
        <v>297</v>
      </c>
      <c r="B98" s="145">
        <v>1.034208</v>
      </c>
      <c r="C98" s="134">
        <v>0.92039230000000005</v>
      </c>
      <c r="D98" s="134">
        <v>1.3725179999999999</v>
      </c>
      <c r="E98" s="134">
        <v>4.0328064000000001</v>
      </c>
      <c r="F98" s="134">
        <v>5.7563352000000005</v>
      </c>
      <c r="G98" s="113">
        <v>5.6165507999999997</v>
      </c>
      <c r="H98" s="114">
        <v>5.5286280000000003</v>
      </c>
      <c r="I98" s="114">
        <v>2.5462836000000002</v>
      </c>
      <c r="J98" s="114">
        <v>2.0247948</v>
      </c>
      <c r="K98" s="114">
        <v>3.0075947999999997</v>
      </c>
      <c r="L98" s="114">
        <v>1.3571712</v>
      </c>
      <c r="M98" s="135">
        <v>0.98015399999999997</v>
      </c>
      <c r="N98" s="395">
        <f t="shared" si="2"/>
        <v>34.177437099999999</v>
      </c>
    </row>
    <row r="99" spans="1:14" s="17" customFormat="1" ht="21" customHeight="1">
      <c r="A99" s="254" t="s">
        <v>46</v>
      </c>
      <c r="B99" s="145">
        <v>0.196182</v>
      </c>
      <c r="C99" s="134">
        <v>0.35796600000000001</v>
      </c>
      <c r="D99" s="134">
        <v>0.83840400000000004</v>
      </c>
      <c r="E99" s="134">
        <v>1.0459259999999999</v>
      </c>
      <c r="F99" s="134">
        <v>1.7389889999999999</v>
      </c>
      <c r="G99" s="113">
        <v>0.51578100000000004</v>
      </c>
      <c r="H99" s="114">
        <v>0.76450499999999999</v>
      </c>
      <c r="I99" s="114">
        <v>0.42657299999999998</v>
      </c>
      <c r="J99" s="114">
        <v>0.44244899999999998</v>
      </c>
      <c r="K99" s="114">
        <v>0.44547300000000001</v>
      </c>
      <c r="L99" s="114">
        <v>0.43507800000000002</v>
      </c>
      <c r="M99" s="135">
        <v>1.168965</v>
      </c>
      <c r="N99" s="395">
        <f t="shared" si="2"/>
        <v>8.3762910000000002</v>
      </c>
    </row>
    <row r="100" spans="1:14" s="17" customFormat="1" ht="21" customHeight="1">
      <c r="A100" s="254" t="s">
        <v>47</v>
      </c>
      <c r="B100" s="145">
        <v>3.2640000000000002E-2</v>
      </c>
      <c r="C100" s="134">
        <v>2.7036000000000001E-2</v>
      </c>
      <c r="D100" s="134">
        <v>0.48247200000000001</v>
      </c>
      <c r="E100" s="134">
        <v>0.64914300000000003</v>
      </c>
      <c r="F100" s="134">
        <v>0.51955200000000001</v>
      </c>
      <c r="G100" s="113">
        <v>0.21673799999999999</v>
      </c>
      <c r="H100" s="114">
        <v>0.33952500000000002</v>
      </c>
      <c r="I100" s="114">
        <v>0.36424800000000002</v>
      </c>
      <c r="J100" s="114">
        <v>0.40033800000000003</v>
      </c>
      <c r="K100" s="114">
        <v>0.43838100000000002</v>
      </c>
      <c r="L100" s="114">
        <v>0.303705</v>
      </c>
      <c r="M100" s="135">
        <v>0.22370399999999999</v>
      </c>
      <c r="N100" s="395">
        <f t="shared" si="2"/>
        <v>3.9974820000000002</v>
      </c>
    </row>
    <row r="101" spans="1:14" s="17" customFormat="1" ht="21" customHeight="1">
      <c r="A101" s="254" t="s">
        <v>48</v>
      </c>
      <c r="B101" s="145">
        <v>5.6911999999999997E-2</v>
      </c>
      <c r="C101" s="134">
        <v>3.2084000000000001E-2</v>
      </c>
      <c r="D101" s="134">
        <v>0.104056</v>
      </c>
      <c r="E101" s="134">
        <v>0.43869200000000003</v>
      </c>
      <c r="F101" s="134">
        <v>0.58623599999999998</v>
      </c>
      <c r="G101" s="113">
        <v>0.77202400000000004</v>
      </c>
      <c r="H101" s="114">
        <v>0.62941599999999998</v>
      </c>
      <c r="I101" s="114">
        <v>0.33389999999999997</v>
      </c>
      <c r="J101" s="114">
        <v>0.24756800000000001</v>
      </c>
      <c r="K101" s="114">
        <v>0.42597600000000002</v>
      </c>
      <c r="L101" s="114">
        <v>0.27122000000000002</v>
      </c>
      <c r="M101" s="115">
        <v>0.18764400000000001</v>
      </c>
      <c r="N101" s="395">
        <f t="shared" si="2"/>
        <v>4.0857279999999996</v>
      </c>
    </row>
    <row r="102" spans="1:14" s="17" customFormat="1" ht="21" customHeight="1">
      <c r="A102" s="254" t="s">
        <v>49</v>
      </c>
      <c r="B102" s="145">
        <v>0.66103999999999996</v>
      </c>
      <c r="C102" s="134">
        <v>0.79383000000000004</v>
      </c>
      <c r="D102" s="134">
        <v>0.88104000000000005</v>
      </c>
      <c r="E102" s="134">
        <v>0.78720000000000001</v>
      </c>
      <c r="F102" s="134">
        <v>1.13388</v>
      </c>
      <c r="G102" s="113">
        <v>1.40832</v>
      </c>
      <c r="H102" s="114">
        <v>1.39053</v>
      </c>
      <c r="I102" s="114">
        <v>1.4549700000000001</v>
      </c>
      <c r="J102" s="114">
        <v>1.2846299999999999</v>
      </c>
      <c r="K102" s="114">
        <v>1.23024</v>
      </c>
      <c r="L102" s="114">
        <v>1.19079</v>
      </c>
      <c r="M102" s="115">
        <v>1.0527599999999999</v>
      </c>
      <c r="N102" s="395">
        <f t="shared" si="2"/>
        <v>13.269229999999999</v>
      </c>
    </row>
    <row r="103" spans="1:14" s="17" customFormat="1" ht="21" customHeight="1">
      <c r="A103" s="254" t="s">
        <v>50</v>
      </c>
      <c r="B103" s="145"/>
      <c r="C103" s="134"/>
      <c r="D103" s="134">
        <v>3.1355000000000001E-2</v>
      </c>
      <c r="E103" s="134">
        <v>0.28709499999999999</v>
      </c>
      <c r="F103" s="134">
        <v>0.58708499999999997</v>
      </c>
      <c r="G103" s="113">
        <v>0.22803999999999999</v>
      </c>
      <c r="H103" s="114">
        <v>9.4420000000000004E-2</v>
      </c>
      <c r="I103" s="114">
        <v>8.0009999999999998E-2</v>
      </c>
      <c r="J103" s="114">
        <v>0.26225999999999999</v>
      </c>
      <c r="K103" s="114">
        <v>9.7540000000000002E-2</v>
      </c>
      <c r="L103" s="114">
        <v>8.1530000000000005E-2</v>
      </c>
      <c r="M103" s="135">
        <v>7.6329999999999995E-2</v>
      </c>
      <c r="N103" s="395">
        <f t="shared" si="2"/>
        <v>1.8256649999999999</v>
      </c>
    </row>
    <row r="104" spans="1:14" s="17" customFormat="1" ht="21" customHeight="1">
      <c r="A104" s="254" t="s">
        <v>51</v>
      </c>
      <c r="B104" s="145"/>
      <c r="C104" s="134"/>
      <c r="D104" s="134"/>
      <c r="E104" s="134"/>
      <c r="F104" s="134">
        <v>1.5036000000000001E-2</v>
      </c>
      <c r="G104" s="113">
        <v>0.72185999999999995</v>
      </c>
      <c r="H104" s="114">
        <v>1.17187</v>
      </c>
      <c r="I104" s="114">
        <v>0.95637150000000004</v>
      </c>
      <c r="J104" s="114">
        <v>0.6076665</v>
      </c>
      <c r="K104" s="114">
        <v>0.47502</v>
      </c>
      <c r="L104" s="114">
        <v>0.81134550000000005</v>
      </c>
      <c r="M104" s="135">
        <v>0.51486750000000003</v>
      </c>
      <c r="N104" s="395">
        <f t="shared" si="2"/>
        <v>5.2740369999999999</v>
      </c>
    </row>
    <row r="105" spans="1:14" s="17" customFormat="1" ht="21" customHeight="1">
      <c r="A105" s="184" t="s">
        <v>75</v>
      </c>
      <c r="B105" s="145"/>
      <c r="C105" s="134"/>
      <c r="D105" s="134"/>
      <c r="E105" s="134"/>
      <c r="F105" s="134"/>
      <c r="G105" s="113"/>
      <c r="H105" s="114"/>
      <c r="I105" s="114"/>
      <c r="J105" s="114"/>
      <c r="K105" s="114"/>
      <c r="L105" s="114">
        <v>0</v>
      </c>
      <c r="M105" s="115">
        <v>0.44736720000000002</v>
      </c>
      <c r="N105" s="395">
        <f t="shared" si="2"/>
        <v>0.44736720000000002</v>
      </c>
    </row>
    <row r="106" spans="1:14" s="17" customFormat="1" ht="21" customHeight="1">
      <c r="A106" s="184" t="s">
        <v>76</v>
      </c>
      <c r="B106" s="150"/>
      <c r="C106" s="151"/>
      <c r="D106" s="151"/>
      <c r="E106" s="151"/>
      <c r="F106" s="151"/>
      <c r="G106" s="107"/>
      <c r="H106" s="108"/>
      <c r="I106" s="108"/>
      <c r="J106" s="108"/>
      <c r="K106" s="108"/>
      <c r="L106" s="108">
        <v>2.552E-3</v>
      </c>
      <c r="M106" s="109">
        <v>9.6224000000000004E-2</v>
      </c>
      <c r="N106" s="395">
        <f t="shared" si="2"/>
        <v>9.8776000000000003E-2</v>
      </c>
    </row>
    <row r="107" spans="1:14" s="17" customFormat="1" ht="21" customHeight="1">
      <c r="A107" s="184" t="s">
        <v>77</v>
      </c>
      <c r="B107" s="150"/>
      <c r="C107" s="151"/>
      <c r="D107" s="151"/>
      <c r="E107" s="151"/>
      <c r="F107" s="151"/>
      <c r="G107" s="107"/>
      <c r="H107" s="108"/>
      <c r="I107" s="108"/>
      <c r="J107" s="108"/>
      <c r="K107" s="108"/>
      <c r="L107" s="108"/>
      <c r="M107" s="109">
        <v>8.8900000000000007E-2</v>
      </c>
      <c r="N107" s="395">
        <f t="shared" si="2"/>
        <v>8.8900000000000007E-2</v>
      </c>
    </row>
    <row r="108" spans="1:14" s="17" customFormat="1" ht="21" customHeight="1" thickBot="1">
      <c r="A108" s="262" t="s">
        <v>78</v>
      </c>
      <c r="B108" s="225"/>
      <c r="C108" s="175"/>
      <c r="D108" s="175"/>
      <c r="E108" s="175"/>
      <c r="F108" s="175"/>
      <c r="G108" s="176"/>
      <c r="H108" s="180"/>
      <c r="I108" s="180"/>
      <c r="J108" s="180"/>
      <c r="K108" s="180"/>
      <c r="L108" s="180"/>
      <c r="M108" s="181">
        <v>0.1176</v>
      </c>
      <c r="N108" s="395">
        <f t="shared" si="2"/>
        <v>0.1176</v>
      </c>
    </row>
    <row r="109" spans="1:14" s="17" customFormat="1" ht="21" customHeight="1" thickBot="1">
      <c r="A109" s="283" t="s">
        <v>52</v>
      </c>
      <c r="B109" s="227">
        <f>B110+B112+B113+B114</f>
        <v>181.67274190000001</v>
      </c>
      <c r="C109" s="219">
        <f t="shared" ref="C109:M109" si="9">C110+C112+C113+C114</f>
        <v>142.49415230000002</v>
      </c>
      <c r="D109" s="219">
        <f t="shared" si="9"/>
        <v>208.86938570000001</v>
      </c>
      <c r="E109" s="219">
        <f t="shared" si="9"/>
        <v>80.839881300000016</v>
      </c>
      <c r="F109" s="219">
        <f t="shared" si="9"/>
        <v>0.22474350000000001</v>
      </c>
      <c r="G109" s="219">
        <f t="shared" si="9"/>
        <v>7.9581529</v>
      </c>
      <c r="H109" s="219">
        <f t="shared" si="9"/>
        <v>93.960862300000002</v>
      </c>
      <c r="I109" s="219">
        <f t="shared" si="9"/>
        <v>119.16969349999999</v>
      </c>
      <c r="J109" s="219">
        <f t="shared" si="9"/>
        <v>185.34462980000001</v>
      </c>
      <c r="K109" s="219">
        <f t="shared" si="9"/>
        <v>195.26916800000001</v>
      </c>
      <c r="L109" s="219">
        <f t="shared" si="9"/>
        <v>200.1792676</v>
      </c>
      <c r="M109" s="240">
        <f t="shared" si="9"/>
        <v>210.52624109999999</v>
      </c>
      <c r="N109" s="398">
        <f>SUM(B109:M109)</f>
        <v>1626.5089198999999</v>
      </c>
    </row>
    <row r="110" spans="1:14" s="19" customFormat="1" ht="21" customHeight="1">
      <c r="A110" s="153" t="s">
        <v>53</v>
      </c>
      <c r="B110" s="154">
        <v>4.8518800000000004</v>
      </c>
      <c r="C110" s="107">
        <v>4.7997449999999997</v>
      </c>
      <c r="D110" s="107">
        <v>64.778334999999998</v>
      </c>
      <c r="E110" s="107"/>
      <c r="F110" s="155">
        <v>9.8499999999999998E-4</v>
      </c>
      <c r="G110" s="107">
        <v>6.8950000000000001E-3</v>
      </c>
      <c r="H110" s="108">
        <v>0.21340000000000001</v>
      </c>
      <c r="I110" s="108"/>
      <c r="J110" s="250">
        <v>125.01112000000001</v>
      </c>
      <c r="K110" s="108">
        <v>192.53806</v>
      </c>
      <c r="L110" s="108">
        <v>119.77583</v>
      </c>
      <c r="M110" s="109">
        <v>12.55716</v>
      </c>
      <c r="N110" s="394">
        <f t="shared" si="2"/>
        <v>524.53341</v>
      </c>
    </row>
    <row r="111" spans="1:14" s="19" customFormat="1" ht="21" customHeight="1">
      <c r="A111" s="156" t="s">
        <v>298</v>
      </c>
      <c r="B111" s="154">
        <v>0</v>
      </c>
      <c r="C111" s="107">
        <v>4.7357199999999997</v>
      </c>
      <c r="D111" s="107">
        <v>64.755679999999998</v>
      </c>
      <c r="E111" s="107">
        <v>0</v>
      </c>
      <c r="F111" s="155">
        <v>0</v>
      </c>
      <c r="G111" s="107">
        <v>0</v>
      </c>
      <c r="H111" s="108">
        <v>0</v>
      </c>
      <c r="I111" s="108">
        <v>0</v>
      </c>
      <c r="J111" s="250">
        <v>0</v>
      </c>
      <c r="K111" s="108">
        <v>0</v>
      </c>
      <c r="L111" s="108">
        <v>0</v>
      </c>
      <c r="M111" s="109">
        <v>0</v>
      </c>
      <c r="N111" s="394">
        <f t="shared" si="2"/>
        <v>69.491399999999999</v>
      </c>
    </row>
    <row r="112" spans="1:14" s="19" customFormat="1" ht="21" customHeight="1">
      <c r="A112" s="157" t="s">
        <v>54</v>
      </c>
      <c r="B112" s="158"/>
      <c r="C112" s="127"/>
      <c r="D112" s="113"/>
      <c r="E112" s="113"/>
      <c r="F112" s="149"/>
      <c r="G112" s="113"/>
      <c r="H112" s="114"/>
      <c r="I112" s="114"/>
      <c r="J112" s="253"/>
      <c r="K112" s="114"/>
      <c r="L112" s="114"/>
      <c r="M112" s="115"/>
      <c r="N112" s="395">
        <f t="shared" si="2"/>
        <v>0</v>
      </c>
    </row>
    <row r="113" spans="1:15" s="19" customFormat="1" ht="21" customHeight="1">
      <c r="A113" s="159" t="s">
        <v>55</v>
      </c>
      <c r="B113" s="158">
        <v>176.82086190000001</v>
      </c>
      <c r="C113" s="113">
        <v>137.69440730000002</v>
      </c>
      <c r="D113" s="113">
        <v>144.09105070000001</v>
      </c>
      <c r="E113" s="113">
        <v>80.839881300000016</v>
      </c>
      <c r="F113" s="113">
        <v>0.2237585</v>
      </c>
      <c r="G113" s="113">
        <v>7.9511604</v>
      </c>
      <c r="H113" s="114">
        <v>93.747462300000009</v>
      </c>
      <c r="I113" s="114">
        <v>119.16969349999999</v>
      </c>
      <c r="J113" s="250">
        <v>60.333509799999995</v>
      </c>
      <c r="K113" s="114">
        <v>2.7311079999999999</v>
      </c>
      <c r="L113" s="114">
        <v>80.403437600000004</v>
      </c>
      <c r="M113" s="115">
        <v>197.96908109999998</v>
      </c>
      <c r="N113" s="399">
        <f>SUM(B113:M113)</f>
        <v>1101.9754124000001</v>
      </c>
    </row>
    <row r="114" spans="1:15" s="19" customFormat="1" ht="21" customHeight="1" thickBot="1">
      <c r="A114" s="159" t="s">
        <v>56</v>
      </c>
      <c r="B114" s="160"/>
      <c r="C114" s="120"/>
      <c r="D114" s="120"/>
      <c r="E114" s="120"/>
      <c r="F114" s="120"/>
      <c r="G114" s="161">
        <v>9.7499999999999998E-5</v>
      </c>
      <c r="H114" s="129"/>
      <c r="I114" s="129"/>
      <c r="J114" s="268"/>
      <c r="K114" s="129"/>
      <c r="L114" s="129"/>
      <c r="M114" s="130"/>
      <c r="N114" s="396">
        <f>SUM(B114:M114)</f>
        <v>9.7499999999999998E-5</v>
      </c>
    </row>
    <row r="115" spans="1:15" s="17" customFormat="1" ht="40.5" customHeight="1" thickBot="1">
      <c r="A115" s="269" t="s">
        <v>57</v>
      </c>
      <c r="B115" s="221">
        <f>B116+B117+B118</f>
        <v>0</v>
      </c>
      <c r="C115" s="221">
        <f t="shared" ref="C115:M115" si="10">C116+C117+C118</f>
        <v>8.9983325000000001</v>
      </c>
      <c r="D115" s="221">
        <f t="shared" si="10"/>
        <v>5.8217122000000003</v>
      </c>
      <c r="E115" s="221">
        <f t="shared" si="10"/>
        <v>8.6776780999999996</v>
      </c>
      <c r="F115" s="221">
        <f t="shared" si="10"/>
        <v>0</v>
      </c>
      <c r="G115" s="221">
        <f t="shared" si="10"/>
        <v>0</v>
      </c>
      <c r="H115" s="221">
        <f t="shared" si="10"/>
        <v>0</v>
      </c>
      <c r="I115" s="221">
        <f t="shared" si="10"/>
        <v>37.864680899999996</v>
      </c>
      <c r="J115" s="221">
        <f t="shared" si="10"/>
        <v>33.268498000000001</v>
      </c>
      <c r="K115" s="221">
        <f t="shared" si="10"/>
        <v>0</v>
      </c>
      <c r="L115" s="221">
        <f t="shared" si="10"/>
        <v>22.058442199999998</v>
      </c>
      <c r="M115" s="221">
        <f t="shared" si="10"/>
        <v>19.4709465</v>
      </c>
      <c r="N115" s="392">
        <f t="shared" ref="N115:N118" si="11">SUM(B115:M115)</f>
        <v>136.16029040000001</v>
      </c>
    </row>
    <row r="116" spans="1:15" s="19" customFormat="1" ht="21" customHeight="1">
      <c r="A116" s="105" t="s">
        <v>55</v>
      </c>
      <c r="B116" s="270"/>
      <c r="C116" s="131">
        <v>8.9983325000000001</v>
      </c>
      <c r="D116" s="131">
        <v>5.8217122000000003</v>
      </c>
      <c r="E116" s="131">
        <v>8.6776780999999996</v>
      </c>
      <c r="F116" s="131"/>
      <c r="G116" s="131"/>
      <c r="H116" s="132"/>
      <c r="I116" s="132">
        <v>37.864680899999996</v>
      </c>
      <c r="J116" s="271">
        <v>33.268498000000001</v>
      </c>
      <c r="K116" s="132"/>
      <c r="L116" s="132">
        <v>22.058442199999998</v>
      </c>
      <c r="M116" s="143">
        <v>19.4709465</v>
      </c>
      <c r="N116" s="400">
        <f t="shared" si="11"/>
        <v>136.16029040000001</v>
      </c>
    </row>
    <row r="117" spans="1:15" s="19" customFormat="1" ht="21" customHeight="1">
      <c r="A117" s="110" t="s">
        <v>53</v>
      </c>
      <c r="B117" s="272"/>
      <c r="C117" s="113"/>
      <c r="D117" s="113"/>
      <c r="E117" s="113"/>
      <c r="F117" s="113"/>
      <c r="G117" s="113"/>
      <c r="H117" s="114"/>
      <c r="I117" s="114"/>
      <c r="J117" s="253"/>
      <c r="K117" s="114"/>
      <c r="L117" s="114"/>
      <c r="M117" s="135"/>
      <c r="N117" s="390">
        <f t="shared" si="11"/>
        <v>0</v>
      </c>
    </row>
    <row r="118" spans="1:15" s="19" customFormat="1" ht="21" customHeight="1" thickBot="1">
      <c r="A118" s="273" t="s">
        <v>56</v>
      </c>
      <c r="B118" s="274"/>
      <c r="C118" s="163"/>
      <c r="D118" s="163"/>
      <c r="E118" s="163"/>
      <c r="F118" s="163"/>
      <c r="G118" s="163"/>
      <c r="H118" s="164"/>
      <c r="I118" s="164"/>
      <c r="J118" s="275"/>
      <c r="K118" s="164"/>
      <c r="L118" s="164"/>
      <c r="M118" s="165"/>
      <c r="N118" s="401">
        <f t="shared" si="11"/>
        <v>0</v>
      </c>
    </row>
    <row r="119" spans="1:15" s="17" customFormat="1" ht="21" customHeight="1" thickBot="1">
      <c r="A119" s="276" t="s">
        <v>2</v>
      </c>
      <c r="B119" s="167">
        <f t="shared" ref="B119:M119" si="12">B4+B109+B115</f>
        <v>1191.5317236999999</v>
      </c>
      <c r="C119" s="167">
        <f t="shared" si="12"/>
        <v>1089.3178715000001</v>
      </c>
      <c r="D119" s="167">
        <f t="shared" si="12"/>
        <v>1187.4372138000001</v>
      </c>
      <c r="E119" s="167">
        <f t="shared" si="12"/>
        <v>1053.9622402</v>
      </c>
      <c r="F119" s="167">
        <f t="shared" si="12"/>
        <v>1154.8832838999999</v>
      </c>
      <c r="G119" s="167">
        <f t="shared" si="12"/>
        <v>1204.8353204</v>
      </c>
      <c r="H119" s="167">
        <f t="shared" si="12"/>
        <v>1149.0651631999999</v>
      </c>
      <c r="I119" s="167">
        <f t="shared" si="12"/>
        <v>1176.9021611000001</v>
      </c>
      <c r="J119" s="167">
        <f t="shared" si="12"/>
        <v>1039.9108603</v>
      </c>
      <c r="K119" s="167">
        <f t="shared" si="12"/>
        <v>995.07189060000007</v>
      </c>
      <c r="L119" s="167">
        <f t="shared" si="12"/>
        <v>1134.9920162999999</v>
      </c>
      <c r="M119" s="167">
        <f t="shared" si="12"/>
        <v>1241.599692</v>
      </c>
      <c r="N119" s="402">
        <f>SUM(B119:M119)</f>
        <v>13619.509437000001</v>
      </c>
    </row>
    <row r="120" spans="1:15" s="17" customFormat="1" ht="21" customHeight="1" thickBot="1">
      <c r="A120" s="166" t="s">
        <v>58</v>
      </c>
      <c r="B120" s="167">
        <v>25.983336000000001</v>
      </c>
      <c r="C120" s="169">
        <v>26.136020500000001</v>
      </c>
      <c r="D120" s="169">
        <v>27.319541399999977</v>
      </c>
      <c r="E120" s="169">
        <v>17.624036400000094</v>
      </c>
      <c r="F120" s="169">
        <v>13.383282200000048</v>
      </c>
      <c r="G120" s="169">
        <v>12.885323799999952</v>
      </c>
      <c r="H120" s="169">
        <v>11.863682199999928</v>
      </c>
      <c r="I120" s="169">
        <v>15.342165</v>
      </c>
      <c r="J120" s="169">
        <v>16.543415799999952</v>
      </c>
      <c r="K120" s="169">
        <v>16.727716599999905</v>
      </c>
      <c r="L120" s="169">
        <v>25.109848700000047</v>
      </c>
      <c r="M120" s="170">
        <v>27.570434699999929</v>
      </c>
      <c r="N120" s="402">
        <f>SUM(B120:M120)</f>
        <v>236.48880329999983</v>
      </c>
    </row>
    <row r="121" spans="1:15" s="17" customFormat="1" ht="28.5" customHeight="1" thickBot="1">
      <c r="A121" s="171" t="s">
        <v>3</v>
      </c>
      <c r="B121" s="172">
        <f>B119-B120</f>
        <v>1165.5483876999999</v>
      </c>
      <c r="C121" s="172">
        <f>C119-C120</f>
        <v>1063.1818510000001</v>
      </c>
      <c r="D121" s="172">
        <f t="shared" ref="D121:M121" si="13">D119-D120</f>
        <v>1160.1176724000002</v>
      </c>
      <c r="E121" s="172">
        <f t="shared" si="13"/>
        <v>1036.3382038</v>
      </c>
      <c r="F121" s="172">
        <f t="shared" si="13"/>
        <v>1141.5000017</v>
      </c>
      <c r="G121" s="172">
        <f t="shared" si="13"/>
        <v>1191.9499966000001</v>
      </c>
      <c r="H121" s="172">
        <f t="shared" si="13"/>
        <v>1137.2014810000001</v>
      </c>
      <c r="I121" s="172">
        <f t="shared" si="13"/>
        <v>1161.5599961</v>
      </c>
      <c r="J121" s="172">
        <f t="shared" si="13"/>
        <v>1023.3674445</v>
      </c>
      <c r="K121" s="172">
        <f t="shared" si="13"/>
        <v>978.34417400000018</v>
      </c>
      <c r="L121" s="172">
        <f t="shared" si="13"/>
        <v>1109.8821675999998</v>
      </c>
      <c r="M121" s="172">
        <f t="shared" si="13"/>
        <v>1214.0292573000002</v>
      </c>
      <c r="N121" s="415">
        <f>SUM(B121:M121)</f>
        <v>13383.020633700002</v>
      </c>
      <c r="O121" s="26"/>
    </row>
    <row r="122" spans="1:15" s="19" customFormat="1" ht="33" customHeight="1" thickBot="1">
      <c r="B122" s="27"/>
      <c r="C122" s="27"/>
      <c r="D122" s="27"/>
      <c r="E122" s="28"/>
      <c r="F122" s="29"/>
      <c r="G122" s="29"/>
      <c r="H122" s="30"/>
      <c r="I122" s="28"/>
      <c r="J122" s="31"/>
      <c r="K122" s="28"/>
      <c r="L122" s="28"/>
      <c r="M122" s="28"/>
      <c r="N122" s="418"/>
    </row>
    <row r="123" spans="1:15" s="17" customFormat="1" ht="21" customHeight="1" thickBot="1">
      <c r="A123" s="122" t="s">
        <v>13</v>
      </c>
      <c r="B123" s="104">
        <f t="shared" ref="B123:M123" si="14">B124+B128+B146</f>
        <v>1148.4180484000001</v>
      </c>
      <c r="C123" s="104">
        <f t="shared" si="14"/>
        <v>1036.5978023</v>
      </c>
      <c r="D123" s="104">
        <f t="shared" si="14"/>
        <v>1136.4803479</v>
      </c>
      <c r="E123" s="104">
        <f t="shared" si="14"/>
        <v>1010.1234155</v>
      </c>
      <c r="F123" s="123">
        <f t="shared" si="14"/>
        <v>983.51989830000002</v>
      </c>
      <c r="G123" s="123">
        <f t="shared" si="14"/>
        <v>1065.0485434000002</v>
      </c>
      <c r="H123" s="123">
        <f t="shared" si="14"/>
        <v>1108.7722184000002</v>
      </c>
      <c r="I123" s="123">
        <f t="shared" si="14"/>
        <v>1103.6738726999999</v>
      </c>
      <c r="J123" s="123">
        <f t="shared" si="14"/>
        <v>972.23035549999986</v>
      </c>
      <c r="K123" s="123">
        <f t="shared" si="14"/>
        <v>958.85241570000005</v>
      </c>
      <c r="L123" s="123">
        <f t="shared" si="14"/>
        <v>1068.7593483000001</v>
      </c>
      <c r="M123" s="125">
        <f t="shared" si="14"/>
        <v>1175.1295567</v>
      </c>
      <c r="N123" s="420">
        <f>SUM(B123:M123)</f>
        <v>12767.605823099999</v>
      </c>
    </row>
    <row r="124" spans="1:15" s="17" customFormat="1" ht="21" customHeight="1" thickBot="1">
      <c r="A124" s="217" t="s">
        <v>213</v>
      </c>
      <c r="B124" s="218">
        <f t="shared" ref="B124:M124" si="15">SUM(B125:B127)</f>
        <v>1003.2971424000001</v>
      </c>
      <c r="C124" s="218">
        <f t="shared" si="15"/>
        <v>906.82472849999999</v>
      </c>
      <c r="D124" s="218">
        <f t="shared" si="15"/>
        <v>981.86804069999994</v>
      </c>
      <c r="E124" s="218">
        <f t="shared" si="15"/>
        <v>865.37241119999999</v>
      </c>
      <c r="F124" s="219">
        <f t="shared" si="15"/>
        <v>669.44617660000006</v>
      </c>
      <c r="G124" s="219">
        <f t="shared" si="15"/>
        <v>738.70132220000005</v>
      </c>
      <c r="H124" s="219">
        <f t="shared" si="15"/>
        <v>772.92555070000003</v>
      </c>
      <c r="I124" s="219">
        <f t="shared" si="15"/>
        <v>794.03304509999998</v>
      </c>
      <c r="J124" s="219">
        <f t="shared" si="15"/>
        <v>680.87103879999995</v>
      </c>
      <c r="K124" s="219">
        <f t="shared" si="15"/>
        <v>700.41475219999995</v>
      </c>
      <c r="L124" s="219">
        <f t="shared" si="15"/>
        <v>828.99433020000004</v>
      </c>
      <c r="M124" s="220">
        <f t="shared" si="15"/>
        <v>946.10220329999993</v>
      </c>
      <c r="N124" s="392">
        <f t="shared" ref="N124:N158" si="16">SUM(B124:M124)</f>
        <v>9888.8507419000016</v>
      </c>
    </row>
    <row r="125" spans="1:15" s="19" customFormat="1" ht="21" customHeight="1">
      <c r="A125" s="126" t="s">
        <v>59</v>
      </c>
      <c r="B125" s="154">
        <v>254.333056</v>
      </c>
      <c r="C125" s="107">
        <v>221.18375659999998</v>
      </c>
      <c r="D125" s="107">
        <v>242.04845</v>
      </c>
      <c r="E125" s="107">
        <v>187.11616799999999</v>
      </c>
      <c r="F125" s="107">
        <v>113.643348</v>
      </c>
      <c r="G125" s="107">
        <v>108.06084</v>
      </c>
      <c r="H125" s="107">
        <v>117.42613</v>
      </c>
      <c r="I125" s="107">
        <v>127.53551400000001</v>
      </c>
      <c r="J125" s="107">
        <v>114.858159</v>
      </c>
      <c r="K125" s="107">
        <v>125.559895</v>
      </c>
      <c r="L125" s="107">
        <v>197.37786299999999</v>
      </c>
      <c r="M125" s="173">
        <v>250.785777</v>
      </c>
      <c r="N125" s="394">
        <f t="shared" si="16"/>
        <v>2059.9289566000002</v>
      </c>
    </row>
    <row r="126" spans="1:15" s="19" customFormat="1" ht="21" customHeight="1">
      <c r="A126" s="110" t="s">
        <v>60</v>
      </c>
      <c r="B126" s="158">
        <v>269.2901243</v>
      </c>
      <c r="C126" s="113">
        <v>241.08859369999999</v>
      </c>
      <c r="D126" s="113">
        <v>252.93229909999999</v>
      </c>
      <c r="E126" s="113">
        <v>221.24344350000001</v>
      </c>
      <c r="F126" s="113">
        <v>216.148639</v>
      </c>
      <c r="G126" s="113">
        <v>251.82682109999999</v>
      </c>
      <c r="H126" s="113">
        <v>251.97838519999999</v>
      </c>
      <c r="I126" s="113">
        <v>242.7293272</v>
      </c>
      <c r="J126" s="113">
        <v>207.5913406</v>
      </c>
      <c r="K126" s="113">
        <v>215.25528800000001</v>
      </c>
      <c r="L126" s="113">
        <v>252.95373190000001</v>
      </c>
      <c r="M126" s="118">
        <v>279.43014689999995</v>
      </c>
      <c r="N126" s="395">
        <f t="shared" si="16"/>
        <v>2902.4681405000001</v>
      </c>
    </row>
    <row r="127" spans="1:15" s="19" customFormat="1" ht="21" customHeight="1" thickBot="1">
      <c r="A127" s="128" t="s">
        <v>61</v>
      </c>
      <c r="B127" s="225">
        <v>479.67396210000004</v>
      </c>
      <c r="C127" s="113">
        <v>444.55237820000002</v>
      </c>
      <c r="D127" s="113">
        <v>486.88729159999997</v>
      </c>
      <c r="E127" s="113">
        <v>457.01279970000002</v>
      </c>
      <c r="F127" s="113">
        <v>339.65418960000005</v>
      </c>
      <c r="G127" s="113">
        <v>378.81366110000005</v>
      </c>
      <c r="H127" s="113">
        <v>403.52103549999998</v>
      </c>
      <c r="I127" s="113">
        <v>423.7682039</v>
      </c>
      <c r="J127" s="113">
        <v>358.42153919999998</v>
      </c>
      <c r="K127" s="120">
        <v>359.59956919999996</v>
      </c>
      <c r="L127" s="120">
        <v>378.66273530000001</v>
      </c>
      <c r="M127" s="121">
        <v>415.88627939999998</v>
      </c>
      <c r="N127" s="396">
        <f t="shared" si="16"/>
        <v>4926.4536447999999</v>
      </c>
    </row>
    <row r="128" spans="1:15" s="17" customFormat="1" ht="21" customHeight="1" thickBot="1">
      <c r="A128" s="217" t="s">
        <v>62</v>
      </c>
      <c r="B128" s="221">
        <f t="shared" ref="B128:M128" si="17">SUM(B129:B145)</f>
        <v>143.895096</v>
      </c>
      <c r="C128" s="221">
        <f t="shared" si="17"/>
        <v>128.82022560000001</v>
      </c>
      <c r="D128" s="221">
        <f t="shared" si="17"/>
        <v>153.842714</v>
      </c>
      <c r="E128" s="221">
        <f t="shared" si="17"/>
        <v>143.56959189999998</v>
      </c>
      <c r="F128" s="221">
        <f t="shared" si="17"/>
        <v>312.86629119999998</v>
      </c>
      <c r="G128" s="221">
        <f t="shared" si="17"/>
        <v>324.47101670000001</v>
      </c>
      <c r="H128" s="221">
        <f t="shared" si="17"/>
        <v>334.38600960000002</v>
      </c>
      <c r="I128" s="221">
        <f t="shared" si="17"/>
        <v>308.50012949999996</v>
      </c>
      <c r="J128" s="221">
        <f t="shared" si="17"/>
        <v>290.03292939999994</v>
      </c>
      <c r="K128" s="221">
        <f t="shared" si="17"/>
        <v>257.4411518</v>
      </c>
      <c r="L128" s="221">
        <f t="shared" si="17"/>
        <v>238.8045965</v>
      </c>
      <c r="M128" s="221">
        <f t="shared" si="17"/>
        <v>226.89897810000002</v>
      </c>
      <c r="N128" s="388">
        <f>SUM(B128:M128)</f>
        <v>2863.5287303000005</v>
      </c>
    </row>
    <row r="129" spans="1:14" s="19" customFormat="1" ht="21" customHeight="1">
      <c r="A129" s="222" t="s">
        <v>15</v>
      </c>
      <c r="B129" s="223">
        <v>106.80332809999999</v>
      </c>
      <c r="C129" s="131">
        <v>97.502955499999999</v>
      </c>
      <c r="D129" s="131">
        <v>110.6626859</v>
      </c>
      <c r="E129" s="131">
        <v>100.93563259999999</v>
      </c>
      <c r="F129" s="131">
        <v>104.9409938</v>
      </c>
      <c r="G129" s="131">
        <v>102.7265226</v>
      </c>
      <c r="H129" s="131">
        <v>102.01754810000001</v>
      </c>
      <c r="I129" s="131">
        <v>88.837351599999991</v>
      </c>
      <c r="J129" s="131">
        <v>65.664337500000002</v>
      </c>
      <c r="K129" s="131">
        <v>73.659473500000004</v>
      </c>
      <c r="L129" s="131">
        <v>72.917475999999994</v>
      </c>
      <c r="M129" s="224">
        <v>73.279037099999996</v>
      </c>
      <c r="N129" s="397">
        <f t="shared" si="16"/>
        <v>1099.9473422999999</v>
      </c>
    </row>
    <row r="130" spans="1:14" s="19" customFormat="1" ht="21" customHeight="1">
      <c r="A130" s="174" t="s">
        <v>16</v>
      </c>
      <c r="B130" s="145">
        <v>14.5012559</v>
      </c>
      <c r="C130" s="113">
        <v>13.117505599999999</v>
      </c>
      <c r="D130" s="113">
        <v>13.9410729</v>
      </c>
      <c r="E130" s="113">
        <v>13.7552105</v>
      </c>
      <c r="F130" s="113">
        <v>14.470213599999999</v>
      </c>
      <c r="G130" s="113">
        <v>16.100820199999998</v>
      </c>
      <c r="H130" s="113">
        <v>16.2120167</v>
      </c>
      <c r="I130" s="113">
        <v>15.965134900000001</v>
      </c>
      <c r="J130" s="113">
        <v>14.072082099999999</v>
      </c>
      <c r="K130" s="113">
        <v>14.249393099999999</v>
      </c>
      <c r="L130" s="113">
        <v>13.363322800000001</v>
      </c>
      <c r="M130" s="118">
        <v>13.666270599999999</v>
      </c>
      <c r="N130" s="395">
        <f>SUM(B130:M130)</f>
        <v>173.41429889999998</v>
      </c>
    </row>
    <row r="131" spans="1:14" s="19" customFormat="1" ht="21" customHeight="1">
      <c r="A131" s="174" t="s">
        <v>299</v>
      </c>
      <c r="B131" s="145">
        <v>1.2319999999999999E-2</v>
      </c>
      <c r="C131" s="113"/>
      <c r="D131" s="113"/>
      <c r="E131" s="113"/>
      <c r="F131" s="113">
        <v>0</v>
      </c>
      <c r="G131" s="113">
        <v>0</v>
      </c>
      <c r="H131" s="113">
        <v>0</v>
      </c>
      <c r="I131" s="113">
        <v>0</v>
      </c>
      <c r="J131" s="113">
        <v>0</v>
      </c>
      <c r="K131" s="113">
        <v>2.8837199999999998</v>
      </c>
      <c r="L131" s="113">
        <v>0</v>
      </c>
      <c r="M131" s="118">
        <v>0</v>
      </c>
      <c r="N131" s="395"/>
    </row>
    <row r="132" spans="1:14" s="19" customFormat="1" ht="21" customHeight="1">
      <c r="A132" s="174" t="s">
        <v>300</v>
      </c>
      <c r="B132" s="145"/>
      <c r="C132" s="113">
        <v>0</v>
      </c>
      <c r="D132" s="113">
        <v>0</v>
      </c>
      <c r="E132" s="113">
        <v>0</v>
      </c>
      <c r="F132" s="113">
        <v>0</v>
      </c>
      <c r="G132" s="113">
        <v>9.0428800000000003</v>
      </c>
      <c r="H132" s="113">
        <v>14.725479999999999</v>
      </c>
      <c r="I132" s="113">
        <v>14.76216</v>
      </c>
      <c r="J132" s="113">
        <v>13.24484</v>
      </c>
      <c r="K132" s="113">
        <v>0</v>
      </c>
      <c r="L132" s="113">
        <v>4.0303199999999997</v>
      </c>
      <c r="M132" s="118">
        <v>1.652E-2</v>
      </c>
      <c r="N132" s="395">
        <f>SUM(B132:M132)</f>
        <v>55.822200000000009</v>
      </c>
    </row>
    <row r="133" spans="1:14" s="19" customFormat="1" ht="21" customHeight="1">
      <c r="A133" s="174" t="s">
        <v>17</v>
      </c>
      <c r="B133" s="145">
        <v>22.490159999999999</v>
      </c>
      <c r="C133" s="113">
        <v>18.124919999999999</v>
      </c>
      <c r="D133" s="113">
        <v>29.168040000000001</v>
      </c>
      <c r="E133" s="113">
        <v>28.824839999999998</v>
      </c>
      <c r="F133" s="113">
        <v>54.395879999999998</v>
      </c>
      <c r="G133" s="113">
        <v>63.426000000000002</v>
      </c>
      <c r="H133" s="113">
        <v>57.839759999999998</v>
      </c>
      <c r="I133" s="113">
        <v>57.635159999999999</v>
      </c>
      <c r="J133" s="113">
        <v>57.805439999999997</v>
      </c>
      <c r="K133" s="113">
        <v>59.001359999999998</v>
      </c>
      <c r="L133" s="113">
        <v>48.849240000000002</v>
      </c>
      <c r="M133" s="118">
        <v>36.598320000000001</v>
      </c>
      <c r="N133" s="395">
        <f t="shared" si="16"/>
        <v>534.15912000000003</v>
      </c>
    </row>
    <row r="134" spans="1:14" s="19" customFormat="1" ht="21" customHeight="1">
      <c r="A134" s="174" t="s">
        <v>18</v>
      </c>
      <c r="B134" s="145">
        <v>8.8031999999999999E-2</v>
      </c>
      <c r="C134" s="113">
        <v>7.4844499999999994E-2</v>
      </c>
      <c r="D134" s="113">
        <v>7.0915199999999998E-2</v>
      </c>
      <c r="E134" s="113">
        <v>5.39088E-2</v>
      </c>
      <c r="F134" s="113">
        <v>4.7803199999999997E-2</v>
      </c>
      <c r="G134" s="113">
        <v>6.2577599999999997E-2</v>
      </c>
      <c r="H134" s="113">
        <v>6.6407999999999995E-2</v>
      </c>
      <c r="I134" s="113">
        <v>6.37104E-2</v>
      </c>
      <c r="J134" s="113">
        <v>4.6324800000000006E-2</v>
      </c>
      <c r="K134" s="113">
        <v>4.6387199999999996E-2</v>
      </c>
      <c r="L134" s="113">
        <v>7.5086399999999998E-2</v>
      </c>
      <c r="M134" s="118">
        <v>8.84688E-2</v>
      </c>
      <c r="N134" s="395">
        <f t="shared" si="16"/>
        <v>0.78446690000000008</v>
      </c>
    </row>
    <row r="135" spans="1:14" s="19" customFormat="1" ht="21" customHeight="1">
      <c r="A135" s="174" t="s">
        <v>19</v>
      </c>
      <c r="B135" s="145"/>
      <c r="C135" s="113"/>
      <c r="D135" s="113"/>
      <c r="E135" s="113"/>
      <c r="F135" s="113">
        <v>12.3065654</v>
      </c>
      <c r="G135" s="113">
        <v>14.253095400000001</v>
      </c>
      <c r="H135" s="113">
        <v>14.0202092</v>
      </c>
      <c r="I135" s="113">
        <v>13.959502199999999</v>
      </c>
      <c r="J135" s="113">
        <v>14.3223559</v>
      </c>
      <c r="K135" s="113">
        <v>15.313212699999999</v>
      </c>
      <c r="L135" s="113">
        <v>15.2664203</v>
      </c>
      <c r="M135" s="118">
        <v>15.342880300000001</v>
      </c>
      <c r="N135" s="395">
        <f t="shared" si="16"/>
        <v>114.7842414</v>
      </c>
    </row>
    <row r="136" spans="1:14" s="19" customFormat="1" ht="21" customHeight="1">
      <c r="A136" s="174" t="s">
        <v>20</v>
      </c>
      <c r="B136" s="145"/>
      <c r="C136" s="113"/>
      <c r="D136" s="113"/>
      <c r="E136" s="113"/>
      <c r="F136" s="113">
        <v>9.8703544000000001</v>
      </c>
      <c r="G136" s="113">
        <v>10.7118</v>
      </c>
      <c r="H136" s="113">
        <v>11.276759999999999</v>
      </c>
      <c r="I136" s="113">
        <v>11.35134</v>
      </c>
      <c r="J136" s="113">
        <v>10.539544800000002</v>
      </c>
      <c r="K136" s="113">
        <v>11.35596</v>
      </c>
      <c r="L136" s="113">
        <v>10.248480000000001</v>
      </c>
      <c r="M136" s="118">
        <v>11.688803500000001</v>
      </c>
      <c r="N136" s="395">
        <f t="shared" si="16"/>
        <v>87.043042700000001</v>
      </c>
    </row>
    <row r="137" spans="1:14" s="19" customFormat="1" ht="21" customHeight="1">
      <c r="A137" s="174" t="s">
        <v>21</v>
      </c>
      <c r="B137" s="145"/>
      <c r="C137" s="113"/>
      <c r="D137" s="113"/>
      <c r="E137" s="113"/>
      <c r="F137" s="113">
        <v>26.747358999999999</v>
      </c>
      <c r="G137" s="113">
        <v>26.902094899999998</v>
      </c>
      <c r="H137" s="113">
        <v>28.131715700000001</v>
      </c>
      <c r="I137" s="113">
        <v>17.266305500000001</v>
      </c>
      <c r="J137" s="113">
        <v>25.2993463</v>
      </c>
      <c r="K137" s="113">
        <v>27.201446600000001</v>
      </c>
      <c r="L137" s="113">
        <v>25.099218</v>
      </c>
      <c r="M137" s="118">
        <v>24.181019800000001</v>
      </c>
      <c r="N137" s="395">
        <f t="shared" si="16"/>
        <v>200.82850580000002</v>
      </c>
    </row>
    <row r="138" spans="1:14" s="19" customFormat="1" ht="21" customHeight="1">
      <c r="A138" s="174" t="s">
        <v>22</v>
      </c>
      <c r="B138" s="145"/>
      <c r="C138" s="113"/>
      <c r="D138" s="113"/>
      <c r="E138" s="113"/>
      <c r="F138" s="113">
        <v>18.280658800000001</v>
      </c>
      <c r="G138" s="113">
        <v>18.597579899999999</v>
      </c>
      <c r="H138" s="113">
        <v>19.643175399999997</v>
      </c>
      <c r="I138" s="113">
        <v>18.765340699999999</v>
      </c>
      <c r="J138" s="113">
        <v>18.264903100000002</v>
      </c>
      <c r="K138" s="113">
        <v>17.549555300000002</v>
      </c>
      <c r="L138" s="113">
        <v>18.480349399999998</v>
      </c>
      <c r="M138" s="118">
        <v>16.1758056</v>
      </c>
      <c r="N138" s="395">
        <f t="shared" si="16"/>
        <v>145.75736819999997</v>
      </c>
    </row>
    <row r="139" spans="1:14" s="19" customFormat="1" ht="21" customHeight="1">
      <c r="A139" s="174" t="s">
        <v>23</v>
      </c>
      <c r="B139" s="145"/>
      <c r="C139" s="113"/>
      <c r="D139" s="113"/>
      <c r="E139" s="113"/>
      <c r="F139" s="113">
        <v>14.870892</v>
      </c>
      <c r="G139" s="113">
        <v>14.437889999999999</v>
      </c>
      <c r="H139" s="113">
        <v>13.968018000000001</v>
      </c>
      <c r="I139" s="113">
        <v>11.702202</v>
      </c>
      <c r="J139" s="113">
        <v>15.4120305</v>
      </c>
      <c r="K139" s="113">
        <v>3.1037868999999998</v>
      </c>
      <c r="L139" s="113">
        <v>0</v>
      </c>
      <c r="M139" s="118">
        <v>0</v>
      </c>
      <c r="N139" s="395">
        <f t="shared" si="16"/>
        <v>73.494819399999997</v>
      </c>
    </row>
    <row r="140" spans="1:14" s="19" customFormat="1" ht="21" customHeight="1">
      <c r="A140" s="174" t="s">
        <v>24</v>
      </c>
      <c r="B140" s="145"/>
      <c r="C140" s="113"/>
      <c r="D140" s="113"/>
      <c r="E140" s="113"/>
      <c r="F140" s="113">
        <v>8.3529</v>
      </c>
      <c r="G140" s="113">
        <v>6.7904200000000001</v>
      </c>
      <c r="H140" s="113">
        <v>8.5513999999999992</v>
      </c>
      <c r="I140" s="113">
        <v>8.9653299999999998</v>
      </c>
      <c r="J140" s="113">
        <v>9.9123999999999999</v>
      </c>
      <c r="K140" s="113">
        <v>9.50746</v>
      </c>
      <c r="L140" s="113">
        <v>8.7622999999999998</v>
      </c>
      <c r="M140" s="118">
        <v>8.6621699999999997</v>
      </c>
      <c r="N140" s="395">
        <f t="shared" si="16"/>
        <v>69.504379999999998</v>
      </c>
    </row>
    <row r="141" spans="1:14" s="19" customFormat="1" ht="21" customHeight="1">
      <c r="A141" s="174" t="s">
        <v>25</v>
      </c>
      <c r="B141" s="145"/>
      <c r="C141" s="113"/>
      <c r="D141" s="113"/>
      <c r="E141" s="113"/>
      <c r="F141" s="113">
        <v>9.1429170000000006</v>
      </c>
      <c r="G141" s="113">
        <v>8.7117266000000004</v>
      </c>
      <c r="H141" s="113">
        <v>10.1036663</v>
      </c>
      <c r="I141" s="113">
        <v>11.081760900000001</v>
      </c>
      <c r="J141" s="113">
        <v>9.7262351000000002</v>
      </c>
      <c r="K141" s="113">
        <v>9.8295180000000002</v>
      </c>
      <c r="L141" s="113">
        <v>9.3128949999999993</v>
      </c>
      <c r="M141" s="118">
        <v>10.504939</v>
      </c>
      <c r="N141" s="395">
        <f t="shared" si="16"/>
        <v>78.413657900000004</v>
      </c>
    </row>
    <row r="142" spans="1:14" s="19" customFormat="1" ht="21" customHeight="1">
      <c r="A142" s="174" t="s">
        <v>26</v>
      </c>
      <c r="B142" s="145"/>
      <c r="C142" s="113"/>
      <c r="D142" s="113"/>
      <c r="E142" s="113"/>
      <c r="F142" s="113">
        <v>7.4843400000000004</v>
      </c>
      <c r="G142" s="113">
        <v>1.7723279999999999</v>
      </c>
      <c r="H142" s="113">
        <v>5.6586930000000004</v>
      </c>
      <c r="I142" s="113">
        <v>8.6193969999999993</v>
      </c>
      <c r="J142" s="113">
        <v>8.5210360000000005</v>
      </c>
      <c r="K142" s="113">
        <v>7.4586370000000004</v>
      </c>
      <c r="L142" s="113">
        <v>4.0464820000000001</v>
      </c>
      <c r="M142" s="118">
        <v>9.6929010000000009</v>
      </c>
      <c r="N142" s="395">
        <f t="shared" si="16"/>
        <v>53.253813999999998</v>
      </c>
    </row>
    <row r="143" spans="1:14" s="19" customFormat="1" ht="21" customHeight="1">
      <c r="A143" s="174" t="s">
        <v>27</v>
      </c>
      <c r="B143" s="145"/>
      <c r="C143" s="113"/>
      <c r="D143" s="113"/>
      <c r="E143" s="113"/>
      <c r="F143" s="113">
        <v>25.711200000000002</v>
      </c>
      <c r="G143" s="113">
        <v>25.123200000000001</v>
      </c>
      <c r="H143" s="113">
        <v>26.003699999999998</v>
      </c>
      <c r="I143" s="113">
        <v>23.484000000000002</v>
      </c>
      <c r="J143" s="113">
        <v>21.517499999999998</v>
      </c>
      <c r="K143" s="113">
        <v>0.1215</v>
      </c>
      <c r="L143" s="113">
        <v>0</v>
      </c>
      <c r="M143" s="118">
        <v>0</v>
      </c>
      <c r="N143" s="395">
        <f t="shared" si="16"/>
        <v>121.9611</v>
      </c>
    </row>
    <row r="144" spans="1:14" s="19" customFormat="1" ht="21" customHeight="1">
      <c r="A144" s="174" t="s">
        <v>28</v>
      </c>
      <c r="B144" s="145"/>
      <c r="C144" s="113"/>
      <c r="D144" s="113"/>
      <c r="E144" s="113"/>
      <c r="F144" s="113">
        <v>6.2442140000000004</v>
      </c>
      <c r="G144" s="113">
        <v>5.8120814999999997</v>
      </c>
      <c r="H144" s="113">
        <v>6.1674592000000006</v>
      </c>
      <c r="I144" s="113">
        <v>6.0414342999999997</v>
      </c>
      <c r="J144" s="113">
        <v>5.6845533000000001</v>
      </c>
      <c r="K144" s="113">
        <v>6.0653157999999996</v>
      </c>
      <c r="L144" s="113">
        <v>6.3489825999999994</v>
      </c>
      <c r="M144" s="118">
        <v>6.7299704</v>
      </c>
      <c r="N144" s="395">
        <f t="shared" si="16"/>
        <v>49.094011099999996</v>
      </c>
    </row>
    <row r="145" spans="1:14" s="19" customFormat="1" ht="21" customHeight="1" thickBot="1">
      <c r="A145" s="174" t="s">
        <v>301</v>
      </c>
      <c r="B145" s="225"/>
      <c r="C145" s="176"/>
      <c r="D145" s="176"/>
      <c r="E145" s="176"/>
      <c r="F145" s="176"/>
      <c r="G145" s="176"/>
      <c r="H145" s="176"/>
      <c r="I145" s="176"/>
      <c r="J145" s="176"/>
      <c r="K145" s="176">
        <v>9.4425700000000001E-2</v>
      </c>
      <c r="L145" s="176">
        <v>2.0040239999999998</v>
      </c>
      <c r="M145" s="226">
        <v>0.271872</v>
      </c>
      <c r="N145" s="395">
        <f t="shared" si="16"/>
        <v>2.3703216999999999</v>
      </c>
    </row>
    <row r="146" spans="1:14" s="17" customFormat="1" ht="21" customHeight="1" thickBot="1">
      <c r="A146" s="217" t="s">
        <v>63</v>
      </c>
      <c r="B146" s="227">
        <v>1.2258100000000001</v>
      </c>
      <c r="C146" s="219">
        <v>0.95284819999999992</v>
      </c>
      <c r="D146" s="219">
        <v>0.76959319999999976</v>
      </c>
      <c r="E146" s="219">
        <v>1.1814123999999997</v>
      </c>
      <c r="F146" s="219">
        <v>1.2074305000000005</v>
      </c>
      <c r="G146" s="219">
        <v>1.8762044999999998</v>
      </c>
      <c r="H146" s="219">
        <v>1.4606581000000001</v>
      </c>
      <c r="I146" s="219">
        <v>1.1406981</v>
      </c>
      <c r="J146" s="219">
        <v>1.3263872999999995</v>
      </c>
      <c r="K146" s="219">
        <v>0.9965117</v>
      </c>
      <c r="L146" s="219">
        <v>0.96042159999999976</v>
      </c>
      <c r="M146" s="220">
        <v>2.1283753000000001</v>
      </c>
      <c r="N146" s="392">
        <f t="shared" si="16"/>
        <v>15.226350899999998</v>
      </c>
    </row>
    <row r="147" spans="1:14" s="17" customFormat="1" ht="21" customHeight="1" thickBot="1">
      <c r="A147" s="217" t="s">
        <v>64</v>
      </c>
      <c r="B147" s="218">
        <f>SUM(B148:B151)</f>
        <v>0</v>
      </c>
      <c r="C147" s="219">
        <f t="shared" ref="C147:L147" si="18">SUM(C148:C151)</f>
        <v>0</v>
      </c>
      <c r="D147" s="219">
        <f t="shared" si="18"/>
        <v>1.7049999999999999E-3</v>
      </c>
      <c r="E147" s="219">
        <f t="shared" si="18"/>
        <v>3.7829999999999996E-2</v>
      </c>
      <c r="F147" s="219">
        <f>SUM(F148:F151)</f>
        <v>134.46402380000001</v>
      </c>
      <c r="G147" s="219">
        <f t="shared" si="18"/>
        <v>99.796641899999997</v>
      </c>
      <c r="H147" s="219">
        <f>SUM(H148:H151)</f>
        <v>6.2630828000000003</v>
      </c>
      <c r="I147" s="219">
        <f t="shared" si="18"/>
        <v>7.9797399999999991E-2</v>
      </c>
      <c r="J147" s="219">
        <f t="shared" si="18"/>
        <v>1.0150000000000001E-3</v>
      </c>
      <c r="K147" s="219">
        <f t="shared" si="18"/>
        <v>2.7150468999999999</v>
      </c>
      <c r="L147" s="219">
        <f t="shared" si="18"/>
        <v>5.8490300000000002E-2</v>
      </c>
      <c r="M147" s="228">
        <f>SUM(M148:M151)</f>
        <v>1.1E-4</v>
      </c>
      <c r="N147" s="392">
        <f t="shared" si="16"/>
        <v>243.4177431</v>
      </c>
    </row>
    <row r="148" spans="1:14" s="19" customFormat="1" ht="21" customHeight="1">
      <c r="A148" s="126" t="s">
        <v>65</v>
      </c>
      <c r="B148" s="154"/>
      <c r="C148" s="107"/>
      <c r="D148" s="107"/>
      <c r="E148" s="107">
        <v>3.7692499999999997E-2</v>
      </c>
      <c r="F148" s="107">
        <v>23.108505000000001</v>
      </c>
      <c r="G148" s="107">
        <v>36.068024999999999</v>
      </c>
      <c r="H148" s="108"/>
      <c r="I148" s="108"/>
      <c r="J148" s="108">
        <v>1.0150000000000001E-3</v>
      </c>
      <c r="K148" s="108"/>
      <c r="L148" s="108"/>
      <c r="M148" s="109"/>
      <c r="N148" s="394">
        <f t="shared" si="16"/>
        <v>59.215237500000001</v>
      </c>
    </row>
    <row r="149" spans="1:14" s="19" customFormat="1" ht="21" customHeight="1">
      <c r="A149" s="110" t="s">
        <v>66</v>
      </c>
      <c r="B149" s="158"/>
      <c r="C149" s="113"/>
      <c r="D149" s="113"/>
      <c r="E149" s="113"/>
      <c r="F149" s="113">
        <v>75.600620000000006</v>
      </c>
      <c r="G149" s="113">
        <v>37.193540599999999</v>
      </c>
      <c r="H149" s="114"/>
      <c r="I149" s="114"/>
      <c r="J149" s="114"/>
      <c r="K149" s="114"/>
      <c r="L149" s="114"/>
      <c r="M149" s="115"/>
      <c r="N149" s="395">
        <f t="shared" si="16"/>
        <v>112.7941606</v>
      </c>
    </row>
    <row r="150" spans="1:14" s="19" customFormat="1" ht="21" customHeight="1">
      <c r="A150" s="110" t="s">
        <v>67</v>
      </c>
      <c r="B150" s="158"/>
      <c r="C150" s="113"/>
      <c r="D150" s="229">
        <v>1.7049999999999999E-3</v>
      </c>
      <c r="E150" s="229">
        <v>1.3750000000000001E-4</v>
      </c>
      <c r="F150" s="113">
        <v>0.225384</v>
      </c>
      <c r="G150" s="113">
        <v>8.1574589</v>
      </c>
      <c r="H150" s="114">
        <v>0.86711759999999993</v>
      </c>
      <c r="I150" s="114">
        <v>7.9797399999999991E-2</v>
      </c>
      <c r="J150" s="114"/>
      <c r="K150" s="114">
        <v>2.7150468999999999</v>
      </c>
      <c r="L150" s="114">
        <v>5.8490300000000002E-2</v>
      </c>
      <c r="M150" s="230">
        <v>1.1E-4</v>
      </c>
      <c r="N150" s="395">
        <f t="shared" si="16"/>
        <v>12.1052476</v>
      </c>
    </row>
    <row r="151" spans="1:14" s="19" customFormat="1" ht="21" customHeight="1" thickBot="1">
      <c r="A151" s="128" t="s">
        <v>68</v>
      </c>
      <c r="B151" s="160"/>
      <c r="C151" s="120"/>
      <c r="D151" s="120"/>
      <c r="E151" s="120"/>
      <c r="F151" s="120">
        <v>35.529514799999994</v>
      </c>
      <c r="G151" s="120">
        <v>18.377617399999998</v>
      </c>
      <c r="H151" s="129">
        <v>5.3959652</v>
      </c>
      <c r="I151" s="129"/>
      <c r="J151" s="129"/>
      <c r="K151" s="129"/>
      <c r="L151" s="129"/>
      <c r="M151" s="130"/>
      <c r="N151" s="396">
        <f t="shared" si="16"/>
        <v>59.303097399999992</v>
      </c>
    </row>
    <row r="152" spans="1:14" s="17" customFormat="1" ht="37.5" customHeight="1" thickBot="1">
      <c r="A152" s="231" t="s">
        <v>69</v>
      </c>
      <c r="B152" s="218">
        <f>SUM(B153:B155)</f>
        <v>0</v>
      </c>
      <c r="C152" s="218">
        <f t="shared" ref="C152:M152" si="19">SUM(C153:C155)</f>
        <v>8.9983325000000001</v>
      </c>
      <c r="D152" s="218">
        <f t="shared" si="19"/>
        <v>5.8217122000000003</v>
      </c>
      <c r="E152" s="218">
        <f t="shared" si="19"/>
        <v>8.6776780999999996</v>
      </c>
      <c r="F152" s="218">
        <f t="shared" si="19"/>
        <v>0</v>
      </c>
      <c r="G152" s="218">
        <f t="shared" si="19"/>
        <v>0</v>
      </c>
      <c r="H152" s="218">
        <f t="shared" si="19"/>
        <v>0</v>
      </c>
      <c r="I152" s="218">
        <f t="shared" si="19"/>
        <v>37.864680899999996</v>
      </c>
      <c r="J152" s="218">
        <f t="shared" si="19"/>
        <v>33.268498000000001</v>
      </c>
      <c r="K152" s="218">
        <f t="shared" si="19"/>
        <v>0</v>
      </c>
      <c r="L152" s="218">
        <f t="shared" si="19"/>
        <v>22.058442199999998</v>
      </c>
      <c r="M152" s="218">
        <f t="shared" si="19"/>
        <v>19.4709465</v>
      </c>
      <c r="N152" s="388">
        <f t="shared" si="16"/>
        <v>136.16029040000001</v>
      </c>
    </row>
    <row r="153" spans="1:14" s="19" customFormat="1" ht="21" customHeight="1">
      <c r="A153" s="105" t="s">
        <v>70</v>
      </c>
      <c r="B153" s="177"/>
      <c r="C153" s="131">
        <v>8.9983325000000001</v>
      </c>
      <c r="D153" s="131">
        <v>5.8217122000000003</v>
      </c>
      <c r="E153" s="131">
        <v>8.6776780999999996</v>
      </c>
      <c r="F153" s="131"/>
      <c r="G153" s="131"/>
      <c r="H153" s="132"/>
      <c r="I153" s="132">
        <v>37.864680899999996</v>
      </c>
      <c r="J153" s="132">
        <v>33.268498000000001</v>
      </c>
      <c r="K153" s="132"/>
      <c r="L153" s="132">
        <v>22.058442199999998</v>
      </c>
      <c r="M153" s="143">
        <v>19.4709465</v>
      </c>
      <c r="N153" s="397">
        <f t="shared" si="16"/>
        <v>136.16029040000001</v>
      </c>
    </row>
    <row r="154" spans="1:14" s="19" customFormat="1" ht="21" customHeight="1">
      <c r="A154" s="126" t="s">
        <v>71</v>
      </c>
      <c r="B154" s="154"/>
      <c r="C154" s="151"/>
      <c r="D154" s="151"/>
      <c r="E154" s="151"/>
      <c r="F154" s="107"/>
      <c r="G154" s="107"/>
      <c r="H154" s="108"/>
      <c r="I154" s="108"/>
      <c r="J154" s="108"/>
      <c r="K154" s="108"/>
      <c r="L154" s="108"/>
      <c r="M154" s="144"/>
      <c r="N154" s="394">
        <f t="shared" si="16"/>
        <v>0</v>
      </c>
    </row>
    <row r="155" spans="1:14" s="19" customFormat="1" ht="21" customHeight="1" thickBot="1">
      <c r="A155" s="178" t="s">
        <v>68</v>
      </c>
      <c r="B155" s="179"/>
      <c r="C155" s="175"/>
      <c r="D155" s="175"/>
      <c r="E155" s="175"/>
      <c r="F155" s="176"/>
      <c r="G155" s="176"/>
      <c r="H155" s="180"/>
      <c r="I155" s="180"/>
      <c r="J155" s="180"/>
      <c r="K155" s="180"/>
      <c r="L155" s="180"/>
      <c r="M155" s="181"/>
      <c r="N155" s="416">
        <f t="shared" si="16"/>
        <v>0</v>
      </c>
    </row>
    <row r="156" spans="1:14" s="19" customFormat="1" ht="21" customHeight="1" thickBot="1">
      <c r="A156" s="166" t="s">
        <v>208</v>
      </c>
      <c r="B156" s="168">
        <f t="shared" ref="B156:M156" si="20">B147+B123+B152</f>
        <v>1148.4180484000001</v>
      </c>
      <c r="C156" s="168">
        <f t="shared" si="20"/>
        <v>1045.5961348000001</v>
      </c>
      <c r="D156" s="168">
        <f t="shared" si="20"/>
        <v>1142.3037651</v>
      </c>
      <c r="E156" s="168">
        <f t="shared" si="20"/>
        <v>1018.8389235999999</v>
      </c>
      <c r="F156" s="169">
        <f t="shared" si="20"/>
        <v>1117.9839221</v>
      </c>
      <c r="G156" s="169">
        <f t="shared" si="20"/>
        <v>1164.8451853000001</v>
      </c>
      <c r="H156" s="169">
        <f t="shared" si="20"/>
        <v>1115.0353012</v>
      </c>
      <c r="I156" s="169">
        <f t="shared" si="20"/>
        <v>1141.6183509999998</v>
      </c>
      <c r="J156" s="169">
        <f t="shared" si="20"/>
        <v>1005.4998684999999</v>
      </c>
      <c r="K156" s="169">
        <f t="shared" si="20"/>
        <v>961.5674626</v>
      </c>
      <c r="L156" s="169">
        <f t="shared" si="20"/>
        <v>1090.8762807999999</v>
      </c>
      <c r="M156" s="170">
        <f t="shared" si="20"/>
        <v>1194.6006132</v>
      </c>
      <c r="N156" s="421">
        <f>SUM(B156:M156)</f>
        <v>13147.183856599997</v>
      </c>
    </row>
    <row r="157" spans="1:14" s="17" customFormat="1" ht="21" customHeight="1" thickBot="1">
      <c r="A157" s="166" t="s">
        <v>72</v>
      </c>
      <c r="B157" s="168">
        <v>17.130339299999832</v>
      </c>
      <c r="C157" s="168">
        <v>17.585716200000039</v>
      </c>
      <c r="D157" s="168">
        <v>17.813907300000203</v>
      </c>
      <c r="E157" s="168">
        <v>17.499280200000008</v>
      </c>
      <c r="F157" s="168">
        <v>23.516079599999955</v>
      </c>
      <c r="G157" s="168">
        <v>27.104811299999881</v>
      </c>
      <c r="H157" s="168">
        <v>22.166179799999902</v>
      </c>
      <c r="I157" s="168">
        <v>19.941645100000187</v>
      </c>
      <c r="J157" s="168">
        <v>17.867301000000356</v>
      </c>
      <c r="K157" s="168">
        <v>16.776711399999858</v>
      </c>
      <c r="L157" s="168">
        <v>19.005886799999953</v>
      </c>
      <c r="M157" s="168">
        <v>19.42864410000038</v>
      </c>
      <c r="N157" s="402">
        <f>SUM(B157:M157)</f>
        <v>235.83650210000059</v>
      </c>
    </row>
    <row r="158" spans="1:14" s="17" customFormat="1" ht="33" customHeight="1" thickBot="1">
      <c r="A158" s="182" t="s">
        <v>73</v>
      </c>
      <c r="B158" s="463">
        <f>B157+B156</f>
        <v>1165.5483876999999</v>
      </c>
      <c r="C158" s="463">
        <f>C157+C156</f>
        <v>1063.1818510000001</v>
      </c>
      <c r="D158" s="463">
        <f t="shared" ref="D158:J158" si="21">D157+D156</f>
        <v>1160.1176724000002</v>
      </c>
      <c r="E158" s="463">
        <f t="shared" si="21"/>
        <v>1036.3382038</v>
      </c>
      <c r="F158" s="464">
        <f t="shared" si="21"/>
        <v>1141.5000017</v>
      </c>
      <c r="G158" s="464">
        <f>G157+G156</f>
        <v>1191.9499966000001</v>
      </c>
      <c r="H158" s="464">
        <f t="shared" si="21"/>
        <v>1137.2014810000001</v>
      </c>
      <c r="I158" s="464">
        <f>I157+I156</f>
        <v>1161.5599961</v>
      </c>
      <c r="J158" s="464">
        <f t="shared" si="21"/>
        <v>1023.3671695000003</v>
      </c>
      <c r="K158" s="464">
        <f>K157+K156</f>
        <v>978.34417399999984</v>
      </c>
      <c r="L158" s="464">
        <f>L157+L156</f>
        <v>1109.8821675999998</v>
      </c>
      <c r="M158" s="465">
        <f>M157+M156</f>
        <v>1214.0292573000004</v>
      </c>
      <c r="N158" s="466">
        <f t="shared" si="16"/>
        <v>13383.0203587</v>
      </c>
    </row>
    <row r="159" spans="1:14" ht="18.75" thickBot="1">
      <c r="A159" s="461" t="s">
        <v>209</v>
      </c>
      <c r="B159" s="189">
        <f>B4+B109-B147</f>
        <v>1191.5317236999999</v>
      </c>
      <c r="C159" s="190">
        <f t="shared" ref="C159:M159" si="22">C4+C109-C147</f>
        <v>1080.3195390000001</v>
      </c>
      <c r="D159" s="190">
        <f t="shared" si="22"/>
        <v>1181.6137966000001</v>
      </c>
      <c r="E159" s="190">
        <f t="shared" si="22"/>
        <v>1045.2467320999999</v>
      </c>
      <c r="F159" s="190">
        <f t="shared" si="22"/>
        <v>1020.4192601</v>
      </c>
      <c r="G159" s="190">
        <f t="shared" si="22"/>
        <v>1105.0386785000001</v>
      </c>
      <c r="H159" s="190">
        <f t="shared" si="22"/>
        <v>1142.8020804</v>
      </c>
      <c r="I159" s="190">
        <f t="shared" si="22"/>
        <v>1138.9576828000002</v>
      </c>
      <c r="J159" s="190">
        <f t="shared" si="22"/>
        <v>1006.6413472999999</v>
      </c>
      <c r="K159" s="190">
        <f t="shared" si="22"/>
        <v>992.35684370000013</v>
      </c>
      <c r="L159" s="190">
        <f t="shared" si="22"/>
        <v>1112.8750838000001</v>
      </c>
      <c r="M159" s="191">
        <f t="shared" si="22"/>
        <v>1222.1286355</v>
      </c>
      <c r="N159" s="462">
        <f>SUM(B159:M159)</f>
        <v>13239.931403499999</v>
      </c>
    </row>
    <row r="160" spans="1:14" ht="18">
      <c r="B160" s="34"/>
      <c r="C160" s="34"/>
      <c r="D160" s="34"/>
      <c r="E160" s="35"/>
      <c r="F160" s="34"/>
      <c r="G160" s="34"/>
      <c r="H160" s="34"/>
      <c r="I160" s="34"/>
      <c r="J160" s="34"/>
      <c r="K160" s="34"/>
      <c r="L160" s="34"/>
      <c r="M160" s="34"/>
      <c r="N160" s="36"/>
    </row>
    <row r="161" spans="2:14">
      <c r="B161" s="37"/>
    </row>
    <row r="162" spans="2:14">
      <c r="B162" s="39"/>
      <c r="C162" s="39"/>
      <c r="D162" s="39"/>
      <c r="E162" s="39"/>
      <c r="F162" s="39"/>
      <c r="G162" s="39"/>
      <c r="H162" s="39"/>
      <c r="I162" s="39"/>
      <c r="J162" s="39"/>
      <c r="K162" s="39"/>
      <c r="L162" s="40"/>
      <c r="M162" s="39"/>
      <c r="N162" s="41"/>
    </row>
    <row r="164" spans="2:14">
      <c r="B164" s="39"/>
      <c r="C164" s="39"/>
      <c r="D164" s="39"/>
      <c r="E164" s="39"/>
      <c r="F164" s="39"/>
      <c r="G164" s="39"/>
      <c r="H164" s="39"/>
      <c r="I164" s="39"/>
      <c r="J164" s="39"/>
      <c r="K164" s="39"/>
      <c r="L164" s="39"/>
      <c r="M164" s="39"/>
      <c r="N164" s="41"/>
    </row>
    <row r="167" spans="2:14">
      <c r="B167" s="39"/>
      <c r="C167" s="39"/>
      <c r="D167" s="39"/>
      <c r="E167" s="39"/>
      <c r="F167" s="39"/>
      <c r="G167" s="39"/>
      <c r="H167" s="39"/>
      <c r="I167" s="39"/>
      <c r="J167" s="39"/>
      <c r="K167" s="39"/>
      <c r="L167" s="39"/>
      <c r="M167" s="39"/>
      <c r="N167" s="41"/>
    </row>
    <row r="168" spans="2:14">
      <c r="B168" s="39"/>
      <c r="C168" s="39"/>
      <c r="D168" s="39"/>
      <c r="E168" s="39"/>
      <c r="F168" s="39"/>
      <c r="G168" s="39"/>
      <c r="H168" s="39"/>
      <c r="I168" s="39"/>
      <c r="J168" s="39"/>
      <c r="K168" s="39"/>
      <c r="L168" s="39"/>
      <c r="M168" s="39"/>
      <c r="N168" s="41"/>
    </row>
  </sheetData>
  <mergeCells count="2">
    <mergeCell ref="A1:N1"/>
    <mergeCell ref="M2:N2"/>
  </mergeCells>
  <printOptions horizontalCentered="1"/>
  <pageMargins left="0" right="0" top="0.15748031496063" bottom="0.35433070866141703" header="0.15748031496063" footer="0.15748031496063"/>
  <pageSetup paperSize="9" scale="55" fitToHeight="3" orientation="landscape" r:id="rId1"/>
  <headerFooter alignWithMargins="0"/>
  <rowBreaks count="2" manualBreakCount="2">
    <brk id="49" max="13" man="1"/>
    <brk id="9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73"/>
  <sheetViews>
    <sheetView zoomScale="90" zoomScaleNormal="90" zoomScaleSheetLayoutView="80" workbookViewId="0">
      <pane xSplit="1" ySplit="5" topLeftCell="B6" activePane="bottomRight" state="frozen"/>
      <selection pane="topRight" activeCell="C1" sqref="C1"/>
      <selection pane="bottomLeft" activeCell="A8" sqref="A8"/>
      <selection pane="bottomRight" sqref="A1:N1"/>
    </sheetView>
  </sheetViews>
  <sheetFormatPr defaultColWidth="9.140625" defaultRowHeight="19.5"/>
  <cols>
    <col min="1" max="1" width="52.42578125" style="19" customWidth="1"/>
    <col min="2" max="3" width="16.7109375" style="14" customWidth="1"/>
    <col min="4" max="4" width="16.140625" style="14" customWidth="1"/>
    <col min="5" max="6" width="16.7109375" style="14" customWidth="1"/>
    <col min="7" max="7" width="16" style="14" customWidth="1"/>
    <col min="8" max="8" width="16.7109375" style="14" customWidth="1"/>
    <col min="9" max="9" width="16.140625" style="14" customWidth="1"/>
    <col min="10" max="13" width="16.7109375" style="14" customWidth="1"/>
    <col min="14" max="14" width="16.7109375" style="38" customWidth="1"/>
    <col min="15" max="15" width="9.7109375" style="14" bestFit="1" customWidth="1"/>
    <col min="16" max="16" width="18.7109375" style="14" bestFit="1" customWidth="1"/>
    <col min="17" max="16384" width="9.140625" style="14"/>
  </cols>
  <sheetData>
    <row r="1" spans="1:17" ht="33.75">
      <c r="A1" s="783" t="s">
        <v>210</v>
      </c>
      <c r="B1" s="783"/>
      <c r="C1" s="783"/>
      <c r="D1" s="783"/>
      <c r="E1" s="783"/>
      <c r="F1" s="783"/>
      <c r="G1" s="783"/>
      <c r="H1" s="783"/>
      <c r="I1" s="783"/>
      <c r="J1" s="783"/>
      <c r="K1" s="783"/>
      <c r="L1" s="783"/>
      <c r="M1" s="783"/>
      <c r="N1" s="783"/>
    </row>
    <row r="2" spans="1:17" s="15" customFormat="1" ht="21" customHeight="1" thickBot="1">
      <c r="A2" s="232"/>
      <c r="B2" s="233">
        <v>30</v>
      </c>
      <c r="C2" s="233">
        <v>31</v>
      </c>
      <c r="D2" s="233">
        <v>30</v>
      </c>
      <c r="E2" s="233"/>
      <c r="F2" s="233"/>
      <c r="G2" s="233"/>
      <c r="H2" s="234">
        <f>F124-F127</f>
        <v>992.51249519999988</v>
      </c>
      <c r="I2" s="233"/>
      <c r="J2" s="233"/>
      <c r="K2" s="235">
        <f>I118+I115</f>
        <v>47.646898199999995</v>
      </c>
      <c r="L2" s="233"/>
      <c r="M2" s="784" t="s">
        <v>29</v>
      </c>
      <c r="N2" s="784"/>
    </row>
    <row r="3" spans="1:17" s="16" customFormat="1" ht="24" customHeight="1" thickBot="1">
      <c r="A3" s="98" t="s">
        <v>30</v>
      </c>
      <c r="B3" s="236" t="s">
        <v>4</v>
      </c>
      <c r="C3" s="99" t="s">
        <v>5</v>
      </c>
      <c r="D3" s="99" t="s">
        <v>6</v>
      </c>
      <c r="E3" s="99" t="s">
        <v>7</v>
      </c>
      <c r="F3" s="99" t="s">
        <v>8</v>
      </c>
      <c r="G3" s="99" t="s">
        <v>9</v>
      </c>
      <c r="H3" s="99" t="s">
        <v>10</v>
      </c>
      <c r="I3" s="99" t="s">
        <v>11</v>
      </c>
      <c r="J3" s="100" t="s">
        <v>31</v>
      </c>
      <c r="K3" s="100" t="s">
        <v>32</v>
      </c>
      <c r="L3" s="100" t="s">
        <v>33</v>
      </c>
      <c r="M3" s="99" t="s">
        <v>34</v>
      </c>
      <c r="N3" s="101" t="s">
        <v>12</v>
      </c>
    </row>
    <row r="4" spans="1:17" s="17" customFormat="1" ht="21" customHeight="1" thickBot="1">
      <c r="A4" s="277" t="s">
        <v>74</v>
      </c>
      <c r="B4" s="278">
        <f>B5+B12+B11</f>
        <v>1030.8894831999999</v>
      </c>
      <c r="C4" s="278">
        <f>C5+C12+C11</f>
        <v>850.61608090000004</v>
      </c>
      <c r="D4" s="278">
        <f t="shared" ref="D4:M4" si="0">D5+D12+D11</f>
        <v>867.13347429999999</v>
      </c>
      <c r="E4" s="278">
        <f>E5+E12+E11</f>
        <v>943.79586690000008</v>
      </c>
      <c r="F4" s="278">
        <f t="shared" si="0"/>
        <v>985.95281989999989</v>
      </c>
      <c r="G4" s="278">
        <f t="shared" si="0"/>
        <v>999.36558719999982</v>
      </c>
      <c r="H4" s="278">
        <f t="shared" si="0"/>
        <v>1009.9505566</v>
      </c>
      <c r="I4" s="278">
        <f t="shared" si="0"/>
        <v>948.56150849999995</v>
      </c>
      <c r="J4" s="278">
        <f t="shared" si="0"/>
        <v>876.91670239999996</v>
      </c>
      <c r="K4" s="278">
        <f t="shared" si="0"/>
        <v>851.50694480000004</v>
      </c>
      <c r="L4" s="278">
        <f>L5+L12+L11</f>
        <v>865.36068179999995</v>
      </c>
      <c r="M4" s="278">
        <f t="shared" si="0"/>
        <v>929.77025260000005</v>
      </c>
      <c r="N4" s="387">
        <f>SUM(B4:M4)</f>
        <v>11159.819959099999</v>
      </c>
    </row>
    <row r="5" spans="1:17" s="17" customFormat="1" ht="21" customHeight="1" thickBot="1">
      <c r="A5" s="237" t="s">
        <v>35</v>
      </c>
      <c r="B5" s="227">
        <f>SUM(B6:B10)</f>
        <v>552.45393519999993</v>
      </c>
      <c r="C5" s="218">
        <f t="shared" ref="C5:L5" si="1">SUM(C6:C10)</f>
        <v>398.47261400000002</v>
      </c>
      <c r="D5" s="218">
        <f t="shared" si="1"/>
        <v>153.132722</v>
      </c>
      <c r="E5" s="218">
        <f t="shared" si="1"/>
        <v>148.25720029999999</v>
      </c>
      <c r="F5" s="218">
        <f t="shared" si="1"/>
        <v>12.8885769</v>
      </c>
      <c r="G5" s="218">
        <f t="shared" si="1"/>
        <v>2.8240000000000001E-2</v>
      </c>
      <c r="H5" s="218">
        <f t="shared" si="1"/>
        <v>47.691191100000005</v>
      </c>
      <c r="I5" s="218">
        <f t="shared" si="1"/>
        <v>89.296654799999999</v>
      </c>
      <c r="J5" s="218">
        <f t="shared" si="1"/>
        <v>233.75278750000001</v>
      </c>
      <c r="K5" s="218">
        <f t="shared" si="1"/>
        <v>365.0983592</v>
      </c>
      <c r="L5" s="218">
        <f t="shared" si="1"/>
        <v>340.20277099999998</v>
      </c>
      <c r="M5" s="238">
        <f>SUM(M6:M10)</f>
        <v>479.4870651</v>
      </c>
      <c r="N5" s="388">
        <f t="shared" ref="N5:N117" si="2">SUM(B5:M5)</f>
        <v>2820.7621171000001</v>
      </c>
    </row>
    <row r="6" spans="1:17" s="19" customFormat="1" ht="21" customHeight="1">
      <c r="A6" s="105" t="s">
        <v>36</v>
      </c>
      <c r="B6" s="106">
        <v>168.09618</v>
      </c>
      <c r="C6" s="107">
        <v>69.451536000000004</v>
      </c>
      <c r="D6" s="107">
        <v>0</v>
      </c>
      <c r="E6" s="107"/>
      <c r="F6" s="107">
        <v>0</v>
      </c>
      <c r="G6" s="108"/>
      <c r="H6" s="108">
        <v>0</v>
      </c>
      <c r="I6" s="108">
        <v>0</v>
      </c>
      <c r="J6" s="108">
        <v>5.7799440000000004</v>
      </c>
      <c r="K6" s="108">
        <v>0</v>
      </c>
      <c r="L6" s="108"/>
      <c r="M6" s="144">
        <v>111.977844</v>
      </c>
      <c r="N6" s="389">
        <f t="shared" si="2"/>
        <v>355.30550400000004</v>
      </c>
    </row>
    <row r="7" spans="1:17" s="19" customFormat="1" ht="21" customHeight="1">
      <c r="A7" s="110" t="s">
        <v>84</v>
      </c>
      <c r="B7" s="112">
        <v>134.55302399999999</v>
      </c>
      <c r="C7" s="113">
        <v>59.190624</v>
      </c>
      <c r="D7" s="113">
        <v>25.052256</v>
      </c>
      <c r="E7" s="113">
        <v>11.899296</v>
      </c>
      <c r="F7" s="113">
        <v>0</v>
      </c>
      <c r="G7" s="114"/>
      <c r="H7" s="114">
        <v>0</v>
      </c>
      <c r="I7" s="114">
        <v>2.1432959999999999</v>
      </c>
      <c r="J7" s="114">
        <v>1.8368640000000001</v>
      </c>
      <c r="K7" s="114">
        <v>16.016255999999998</v>
      </c>
      <c r="L7" s="114">
        <v>0.36864000000000002</v>
      </c>
      <c r="M7" s="135">
        <v>40.520448000000002</v>
      </c>
      <c r="N7" s="390">
        <f>SUM(B7:M7)</f>
        <v>291.58070399999997</v>
      </c>
    </row>
    <row r="8" spans="1:17" s="19" customFormat="1" ht="21" customHeight="1">
      <c r="A8" s="110" t="s">
        <v>85</v>
      </c>
      <c r="B8" s="112">
        <v>30.804960000000001</v>
      </c>
      <c r="C8" s="113">
        <v>11.64528</v>
      </c>
      <c r="D8" s="113">
        <v>0</v>
      </c>
      <c r="E8" s="113">
        <v>13.41656</v>
      </c>
      <c r="F8" s="113">
        <v>0</v>
      </c>
      <c r="G8" s="113">
        <v>2.8240000000000001E-2</v>
      </c>
      <c r="H8" s="114">
        <v>0.12128</v>
      </c>
      <c r="I8" s="114">
        <v>0</v>
      </c>
      <c r="J8" s="114">
        <v>0</v>
      </c>
      <c r="K8" s="114">
        <v>9.3024799999999992</v>
      </c>
      <c r="L8" s="114">
        <v>6.9590399999999999</v>
      </c>
      <c r="M8" s="135">
        <v>0.77607999999999999</v>
      </c>
      <c r="N8" s="390">
        <f t="shared" ref="N8:N10" si="3">SUM(B8:M8)</f>
        <v>73.053919999999991</v>
      </c>
    </row>
    <row r="9" spans="1:17" s="19" customFormat="1" ht="21" customHeight="1">
      <c r="A9" s="116" t="s">
        <v>79</v>
      </c>
      <c r="B9" s="117">
        <v>174.22537119999998</v>
      </c>
      <c r="C9" s="113">
        <v>147.78037399999999</v>
      </c>
      <c r="D9" s="113">
        <v>128.03879800000001</v>
      </c>
      <c r="E9" s="113">
        <v>122.9413443</v>
      </c>
      <c r="F9" s="113">
        <v>12.850038400000001</v>
      </c>
      <c r="G9" s="113"/>
      <c r="H9" s="113">
        <v>4.7144600000000002E-2</v>
      </c>
      <c r="I9" s="113">
        <v>3.3149405999999999</v>
      </c>
      <c r="J9" s="113">
        <v>160.00013080000002</v>
      </c>
      <c r="K9" s="113">
        <v>171.84599459999998</v>
      </c>
      <c r="L9" s="113">
        <v>167.369201</v>
      </c>
      <c r="M9" s="146">
        <v>169.08255510000001</v>
      </c>
      <c r="N9" s="390">
        <f t="shared" si="3"/>
        <v>1257.4958926000002</v>
      </c>
    </row>
    <row r="10" spans="1:17" s="19" customFormat="1" ht="21" customHeight="1" thickBot="1">
      <c r="A10" s="116" t="s">
        <v>80</v>
      </c>
      <c r="B10" s="119">
        <v>44.7744</v>
      </c>
      <c r="C10" s="119">
        <v>110.40479999999999</v>
      </c>
      <c r="D10" s="119">
        <v>4.1667999999999997E-2</v>
      </c>
      <c r="E10" s="120"/>
      <c r="F10" s="120">
        <v>3.8538500000000003E-2</v>
      </c>
      <c r="G10" s="120"/>
      <c r="H10" s="120">
        <v>47.522766500000003</v>
      </c>
      <c r="I10" s="120">
        <v>83.838418200000007</v>
      </c>
      <c r="J10" s="120">
        <v>66.135848699999997</v>
      </c>
      <c r="K10" s="120">
        <v>167.93362859999999</v>
      </c>
      <c r="L10" s="120">
        <v>165.50588999999999</v>
      </c>
      <c r="M10" s="239">
        <v>157.13013799999999</v>
      </c>
      <c r="N10" s="391">
        <f t="shared" si="3"/>
        <v>843.32609649999995</v>
      </c>
    </row>
    <row r="11" spans="1:17" s="19" customFormat="1" ht="21" customHeight="1" thickBot="1">
      <c r="A11" s="217" t="s">
        <v>14</v>
      </c>
      <c r="B11" s="218">
        <v>7.9134967000000005</v>
      </c>
      <c r="C11" s="218">
        <v>6.6763060999999997</v>
      </c>
      <c r="D11" s="218">
        <v>8.8217904000000011</v>
      </c>
      <c r="E11" s="219">
        <v>8.4139999999999997</v>
      </c>
      <c r="F11" s="219">
        <v>8.143840299999999</v>
      </c>
      <c r="G11" s="219">
        <v>6.6541930999999996</v>
      </c>
      <c r="H11" s="219">
        <v>7.3124188999999999</v>
      </c>
      <c r="I11" s="219">
        <v>7.5266102000000004</v>
      </c>
      <c r="J11" s="219">
        <v>8.3563025999999994</v>
      </c>
      <c r="K11" s="219">
        <v>6.7926497000000001</v>
      </c>
      <c r="L11" s="219">
        <v>7.1652490999999996</v>
      </c>
      <c r="M11" s="240">
        <v>7.0707684000000004</v>
      </c>
      <c r="N11" s="392">
        <f>SUM(B11:M11)</f>
        <v>90.847625499999992</v>
      </c>
    </row>
    <row r="12" spans="1:17" s="17" customFormat="1" ht="21" customHeight="1" thickBot="1">
      <c r="A12" s="241" t="s">
        <v>37</v>
      </c>
      <c r="B12" s="242">
        <f t="shared" ref="B12:M12" si="4">B13+B21+B40</f>
        <v>470.52205129999999</v>
      </c>
      <c r="C12" s="243">
        <f t="shared" si="4"/>
        <v>445.46716079999999</v>
      </c>
      <c r="D12" s="243">
        <f t="shared" si="4"/>
        <v>705.17896189999999</v>
      </c>
      <c r="E12" s="244">
        <f t="shared" si="4"/>
        <v>787.12466660000007</v>
      </c>
      <c r="F12" s="244">
        <f t="shared" si="4"/>
        <v>964.92040269999995</v>
      </c>
      <c r="G12" s="244">
        <f t="shared" si="4"/>
        <v>992.6831540999998</v>
      </c>
      <c r="H12" s="244">
        <f t="shared" si="4"/>
        <v>954.94694660000005</v>
      </c>
      <c r="I12" s="244">
        <f t="shared" si="4"/>
        <v>851.73824349999995</v>
      </c>
      <c r="J12" s="244">
        <f t="shared" si="4"/>
        <v>634.80761229999996</v>
      </c>
      <c r="K12" s="244">
        <f t="shared" si="4"/>
        <v>479.61593590000001</v>
      </c>
      <c r="L12" s="244">
        <f t="shared" si="4"/>
        <v>517.99266169999999</v>
      </c>
      <c r="M12" s="245">
        <f t="shared" si="4"/>
        <v>443.21241910000003</v>
      </c>
      <c r="N12" s="393">
        <f>SUM(B12:M12)</f>
        <v>8248.2102164999997</v>
      </c>
    </row>
    <row r="13" spans="1:17" s="17" customFormat="1" ht="21" customHeight="1" thickBot="1">
      <c r="A13" s="217" t="s">
        <v>0</v>
      </c>
      <c r="B13" s="218">
        <f t="shared" ref="B13:M13" si="5">SUM(B14:B20)</f>
        <v>280.61100440000001</v>
      </c>
      <c r="C13" s="218">
        <f t="shared" si="5"/>
        <v>191.28968879999999</v>
      </c>
      <c r="D13" s="218">
        <f t="shared" si="5"/>
        <v>239.42471219999999</v>
      </c>
      <c r="E13" s="219">
        <f t="shared" si="5"/>
        <v>310.013127</v>
      </c>
      <c r="F13" s="219">
        <f t="shared" si="5"/>
        <v>321.6776112</v>
      </c>
      <c r="G13" s="219">
        <f t="shared" si="5"/>
        <v>500.3070712</v>
      </c>
      <c r="H13" s="219">
        <f t="shared" si="5"/>
        <v>524.59853620000001</v>
      </c>
      <c r="I13" s="219">
        <f t="shared" si="5"/>
        <v>462.46754860000004</v>
      </c>
      <c r="J13" s="219">
        <f t="shared" si="5"/>
        <v>381.51929000000001</v>
      </c>
      <c r="K13" s="219">
        <f t="shared" si="5"/>
        <v>288.15724419999998</v>
      </c>
      <c r="L13" s="219">
        <f t="shared" si="5"/>
        <v>311.21050099999997</v>
      </c>
      <c r="M13" s="220">
        <f t="shared" si="5"/>
        <v>267.5644896</v>
      </c>
      <c r="N13" s="392">
        <f t="shared" si="2"/>
        <v>4078.8408244000002</v>
      </c>
      <c r="P13" s="22"/>
    </row>
    <row r="14" spans="1:17" s="19" customFormat="1" ht="21" customHeight="1">
      <c r="A14" s="126" t="s">
        <v>86</v>
      </c>
      <c r="B14" s="246">
        <v>173.124</v>
      </c>
      <c r="C14" s="107">
        <v>106.15752000000001</v>
      </c>
      <c r="D14" s="107">
        <v>133.28657999999999</v>
      </c>
      <c r="E14" s="107">
        <v>152.24706</v>
      </c>
      <c r="F14" s="107">
        <v>203.62482</v>
      </c>
      <c r="G14" s="107">
        <v>373.52825999999999</v>
      </c>
      <c r="H14" s="108">
        <v>394.77186</v>
      </c>
      <c r="I14" s="108">
        <v>344.3202</v>
      </c>
      <c r="J14" s="108">
        <v>272.29608000000002</v>
      </c>
      <c r="K14" s="108">
        <v>183.84407999999999</v>
      </c>
      <c r="L14" s="108">
        <v>220.00734</v>
      </c>
      <c r="M14" s="109">
        <v>178.48025999999999</v>
      </c>
      <c r="N14" s="394">
        <f t="shared" si="2"/>
        <v>2735.68806</v>
      </c>
      <c r="Q14" s="17"/>
    </row>
    <row r="15" spans="1:17" s="19" customFormat="1" ht="21" customHeight="1">
      <c r="A15" s="110" t="s">
        <v>87</v>
      </c>
      <c r="B15" s="127">
        <v>40.595680799999997</v>
      </c>
      <c r="C15" s="113">
        <v>35.132685799999997</v>
      </c>
      <c r="D15" s="113">
        <v>39.994387200000006</v>
      </c>
      <c r="E15" s="113">
        <v>41.330447999999997</v>
      </c>
      <c r="F15" s="113">
        <v>58.157395200000003</v>
      </c>
      <c r="G15" s="113">
        <v>72.408931199999998</v>
      </c>
      <c r="H15" s="114">
        <v>73.742839200000006</v>
      </c>
      <c r="I15" s="114">
        <v>61.9809336</v>
      </c>
      <c r="J15" s="114">
        <v>49.216320000000003</v>
      </c>
      <c r="K15" s="114">
        <v>36.802447200000003</v>
      </c>
      <c r="L15" s="114">
        <v>42.504551999999997</v>
      </c>
      <c r="M15" s="115">
        <v>39.247365600000002</v>
      </c>
      <c r="N15" s="395">
        <f t="shared" si="2"/>
        <v>591.11398580000002</v>
      </c>
    </row>
    <row r="16" spans="1:17" s="19" customFormat="1" ht="21" customHeight="1">
      <c r="A16" s="110" t="s">
        <v>88</v>
      </c>
      <c r="B16" s="127">
        <v>9.4348799999999997</v>
      </c>
      <c r="C16" s="113">
        <v>9.5211199999999998</v>
      </c>
      <c r="D16" s="113">
        <v>10.37064</v>
      </c>
      <c r="E16" s="113">
        <v>20.129200000000001</v>
      </c>
      <c r="F16" s="113">
        <v>12.5664</v>
      </c>
      <c r="G16" s="113">
        <v>14.983359999999999</v>
      </c>
      <c r="H16" s="114">
        <v>13.03736</v>
      </c>
      <c r="I16" s="114">
        <v>13.08048</v>
      </c>
      <c r="J16" s="113">
        <v>11.792479999999999</v>
      </c>
      <c r="K16" s="114">
        <v>10.651759999999999</v>
      </c>
      <c r="L16" s="114">
        <v>10.102959999999999</v>
      </c>
      <c r="M16" s="115">
        <v>10.21776</v>
      </c>
      <c r="N16" s="395">
        <f t="shared" si="2"/>
        <v>145.88839999999999</v>
      </c>
    </row>
    <row r="17" spans="1:14" s="19" customFormat="1" ht="21" customHeight="1">
      <c r="A17" s="110" t="s">
        <v>89</v>
      </c>
      <c r="B17" s="127">
        <v>17.533919999999998</v>
      </c>
      <c r="C17" s="113">
        <v>16.472000000000001</v>
      </c>
      <c r="D17" s="113">
        <v>18.67248</v>
      </c>
      <c r="E17" s="113">
        <v>32.396239999999999</v>
      </c>
      <c r="F17" s="113">
        <v>25.329599999999999</v>
      </c>
      <c r="G17" s="113">
        <v>23.029920000000001</v>
      </c>
      <c r="H17" s="114">
        <v>22.447759999999999</v>
      </c>
      <c r="I17" s="114">
        <v>21.188320000000001</v>
      </c>
      <c r="J17" s="114">
        <v>19.021439999999998</v>
      </c>
      <c r="K17" s="114">
        <v>20.288</v>
      </c>
      <c r="L17" s="114">
        <v>18.00592</v>
      </c>
      <c r="M17" s="115">
        <v>18.804960000000001</v>
      </c>
      <c r="N17" s="395">
        <f t="shared" si="2"/>
        <v>253.19056</v>
      </c>
    </row>
    <row r="18" spans="1:14" s="19" customFormat="1" ht="21" customHeight="1">
      <c r="A18" s="110" t="s">
        <v>90</v>
      </c>
      <c r="B18" s="127">
        <v>8.0340235999999994</v>
      </c>
      <c r="C18" s="113">
        <v>4.2864630000000004</v>
      </c>
      <c r="D18" s="113">
        <v>9.7487250000000003</v>
      </c>
      <c r="E18" s="113">
        <v>21.136178999999998</v>
      </c>
      <c r="F18" s="113">
        <v>1.4190959999999999</v>
      </c>
      <c r="G18" s="113">
        <v>0</v>
      </c>
      <c r="H18" s="114">
        <v>0.425817</v>
      </c>
      <c r="I18" s="114">
        <v>1.506615</v>
      </c>
      <c r="J18" s="114">
        <v>4.4705700000000004</v>
      </c>
      <c r="K18" s="114">
        <v>8.2455569999999998</v>
      </c>
      <c r="L18" s="114">
        <v>3.2878289999999999</v>
      </c>
      <c r="M18" s="115">
        <v>3.3169439999999999</v>
      </c>
      <c r="N18" s="395">
        <f t="shared" si="2"/>
        <v>65.877818600000012</v>
      </c>
    </row>
    <row r="19" spans="1:14" s="19" customFormat="1" ht="21" customHeight="1">
      <c r="A19" s="110" t="s">
        <v>91</v>
      </c>
      <c r="B19" s="127">
        <v>12.098699999999999</v>
      </c>
      <c r="C19" s="113">
        <v>4.9047000000000001</v>
      </c>
      <c r="D19" s="113">
        <v>10.860900000000001</v>
      </c>
      <c r="E19" s="113">
        <v>24.665400000000002</v>
      </c>
      <c r="F19" s="113">
        <v>1.3983000000000001</v>
      </c>
      <c r="G19" s="113">
        <v>0</v>
      </c>
      <c r="H19" s="114">
        <v>0.36930000000000002</v>
      </c>
      <c r="I19" s="114">
        <v>1.3637999999999999</v>
      </c>
      <c r="J19" s="114">
        <v>6.75</v>
      </c>
      <c r="K19" s="114">
        <v>10.112399999999999</v>
      </c>
      <c r="L19" s="114">
        <v>3.8744999999999998</v>
      </c>
      <c r="M19" s="115">
        <v>4.4352</v>
      </c>
      <c r="N19" s="395">
        <f t="shared" si="2"/>
        <v>80.833199999999991</v>
      </c>
    </row>
    <row r="20" spans="1:14" s="19" customFormat="1" ht="21" customHeight="1" thickBot="1">
      <c r="A20" s="128" t="s">
        <v>92</v>
      </c>
      <c r="B20" s="247">
        <v>19.7898</v>
      </c>
      <c r="C20" s="120">
        <v>14.815200000000001</v>
      </c>
      <c r="D20" s="120">
        <v>16.491</v>
      </c>
      <c r="E20" s="120">
        <v>18.108599999999999</v>
      </c>
      <c r="F20" s="120">
        <v>19.181999999999999</v>
      </c>
      <c r="G20" s="120">
        <v>16.3566</v>
      </c>
      <c r="H20" s="129">
        <v>19.803599999999999</v>
      </c>
      <c r="I20" s="129">
        <v>19.027200000000001</v>
      </c>
      <c r="J20" s="129">
        <v>17.9724</v>
      </c>
      <c r="K20" s="129">
        <v>18.213000000000001</v>
      </c>
      <c r="L20" s="129">
        <v>13.4274</v>
      </c>
      <c r="M20" s="130">
        <v>13.061999999999999</v>
      </c>
      <c r="N20" s="396">
        <f t="shared" si="2"/>
        <v>206.24880000000002</v>
      </c>
    </row>
    <row r="21" spans="1:14" s="17" customFormat="1" ht="21" customHeight="1" thickBot="1">
      <c r="A21" s="217" t="s">
        <v>1</v>
      </c>
      <c r="B21" s="218">
        <f t="shared" ref="B21:M21" si="6">SUM(B22:B39)</f>
        <v>157.95437749999996</v>
      </c>
      <c r="C21" s="218">
        <f>SUM(C22:C39)</f>
        <v>222.89674739999998</v>
      </c>
      <c r="D21" s="218">
        <f t="shared" si="6"/>
        <v>399.53461510000005</v>
      </c>
      <c r="E21" s="218">
        <f t="shared" si="6"/>
        <v>403.20966329999999</v>
      </c>
      <c r="F21" s="218">
        <f t="shared" si="6"/>
        <v>553.538861</v>
      </c>
      <c r="G21" s="218">
        <f t="shared" si="6"/>
        <v>420.15414759999993</v>
      </c>
      <c r="H21" s="218">
        <f t="shared" si="6"/>
        <v>374.68419060000002</v>
      </c>
      <c r="I21" s="218">
        <f t="shared" si="6"/>
        <v>327.75043089999997</v>
      </c>
      <c r="J21" s="218">
        <f t="shared" si="6"/>
        <v>213.46154829999995</v>
      </c>
      <c r="K21" s="218">
        <f t="shared" si="6"/>
        <v>153.62098080000001</v>
      </c>
      <c r="L21" s="218">
        <f t="shared" si="6"/>
        <v>161.66243229999998</v>
      </c>
      <c r="M21" s="218">
        <f t="shared" si="6"/>
        <v>140.47778070000004</v>
      </c>
      <c r="N21" s="388">
        <f>SUM(B21:M21)</f>
        <v>3528.9457754999994</v>
      </c>
    </row>
    <row r="22" spans="1:14" s="19" customFormat="1" ht="21" customHeight="1">
      <c r="A22" s="105" t="s">
        <v>93</v>
      </c>
      <c r="B22" s="106">
        <v>38.698279999999997</v>
      </c>
      <c r="C22" s="131">
        <v>68.906239999999997</v>
      </c>
      <c r="D22" s="131">
        <v>97.423640000000006</v>
      </c>
      <c r="E22" s="131">
        <v>89.111440000000002</v>
      </c>
      <c r="F22" s="131">
        <v>102.00208000000001</v>
      </c>
      <c r="G22" s="131">
        <v>73.044799999999995</v>
      </c>
      <c r="H22" s="132">
        <v>58.957239999999999</v>
      </c>
      <c r="I22" s="132">
        <v>54.944119999999998</v>
      </c>
      <c r="J22" s="132">
        <v>27.910679999999999</v>
      </c>
      <c r="K22" s="132">
        <v>16.959720000000001</v>
      </c>
      <c r="L22" s="132">
        <v>22.58136</v>
      </c>
      <c r="M22" s="133">
        <v>20.020759999999999</v>
      </c>
      <c r="N22" s="397">
        <f t="shared" si="2"/>
        <v>670.56035999999995</v>
      </c>
    </row>
    <row r="23" spans="1:14" s="19" customFormat="1" ht="21" customHeight="1">
      <c r="A23" s="110" t="s">
        <v>94</v>
      </c>
      <c r="B23" s="112">
        <v>7.9503389999999996</v>
      </c>
      <c r="C23" s="113">
        <v>14.907572999999999</v>
      </c>
      <c r="D23" s="113">
        <v>33.88185</v>
      </c>
      <c r="E23" s="113">
        <v>33.205832999999998</v>
      </c>
      <c r="F23" s="113">
        <v>40.529052</v>
      </c>
      <c r="G23" s="113">
        <v>38.375982</v>
      </c>
      <c r="H23" s="114">
        <v>33.289847999999999</v>
      </c>
      <c r="I23" s="114">
        <v>28.609893</v>
      </c>
      <c r="J23" s="114">
        <v>15.379614</v>
      </c>
      <c r="K23" s="114">
        <v>8.9283780000000004</v>
      </c>
      <c r="L23" s="114">
        <v>11.014605</v>
      </c>
      <c r="M23" s="115">
        <v>7.670439</v>
      </c>
      <c r="N23" s="395">
        <f>SUM(B23:M23)</f>
        <v>273.74340599999999</v>
      </c>
    </row>
    <row r="24" spans="1:14" s="19" customFormat="1" ht="21" customHeight="1">
      <c r="A24" s="110" t="s">
        <v>95</v>
      </c>
      <c r="B24" s="112">
        <v>13.60722</v>
      </c>
      <c r="C24" s="113">
        <v>19.800719999999998</v>
      </c>
      <c r="D24" s="113">
        <v>27.880980000000001</v>
      </c>
      <c r="E24" s="113">
        <v>27.184979999999999</v>
      </c>
      <c r="F24" s="113">
        <v>27.292259999999999</v>
      </c>
      <c r="G24" s="113">
        <v>26.63364</v>
      </c>
      <c r="H24" s="114">
        <v>27.318180000000002</v>
      </c>
      <c r="I24" s="114">
        <v>28.013639999999999</v>
      </c>
      <c r="J24" s="114">
        <v>20.47926</v>
      </c>
      <c r="K24" s="114">
        <v>13.56378</v>
      </c>
      <c r="L24" s="114">
        <v>15.6195</v>
      </c>
      <c r="M24" s="115">
        <v>12.0099</v>
      </c>
      <c r="N24" s="395">
        <f t="shared" si="2"/>
        <v>259.40406000000002</v>
      </c>
    </row>
    <row r="25" spans="1:14" s="19" customFormat="1" ht="21" customHeight="1">
      <c r="A25" s="110" t="s">
        <v>96</v>
      </c>
      <c r="B25" s="112">
        <v>7.8411</v>
      </c>
      <c r="C25" s="113">
        <v>14.188000000000001</v>
      </c>
      <c r="D25" s="113">
        <v>36.228000000000002</v>
      </c>
      <c r="E25" s="113">
        <v>40.58</v>
      </c>
      <c r="F25" s="113">
        <v>48.883400000000002</v>
      </c>
      <c r="G25" s="113">
        <v>46.185000000000002</v>
      </c>
      <c r="H25" s="114">
        <v>44.992800000000003</v>
      </c>
      <c r="I25" s="114">
        <v>38.866999999999997</v>
      </c>
      <c r="J25" s="114">
        <v>20.0016</v>
      </c>
      <c r="K25" s="114">
        <v>14.776199999999999</v>
      </c>
      <c r="L25" s="114">
        <v>17.8156</v>
      </c>
      <c r="M25" s="115">
        <v>12.9024</v>
      </c>
      <c r="N25" s="395">
        <f t="shared" si="2"/>
        <v>343.26110000000006</v>
      </c>
    </row>
    <row r="26" spans="1:14" s="19" customFormat="1" ht="21" customHeight="1">
      <c r="A26" s="110" t="s">
        <v>97</v>
      </c>
      <c r="B26" s="112">
        <v>4.6446155999999998</v>
      </c>
      <c r="C26" s="113">
        <v>4.3615577999999999</v>
      </c>
      <c r="D26" s="113">
        <v>8.4116020999999996</v>
      </c>
      <c r="E26" s="113">
        <v>10.092836999999999</v>
      </c>
      <c r="F26" s="113">
        <v>10.4648333</v>
      </c>
      <c r="G26" s="113">
        <v>7.2621459000000002</v>
      </c>
      <c r="H26" s="114">
        <v>3.8381069000000001</v>
      </c>
      <c r="I26" s="114">
        <v>3.6923957999999999</v>
      </c>
      <c r="J26" s="114">
        <v>3.5025393</v>
      </c>
      <c r="K26" s="114">
        <v>3.7644486000000001</v>
      </c>
      <c r="L26" s="114">
        <v>4.1973814999999997</v>
      </c>
      <c r="M26" s="115">
        <v>4.1613642000000004</v>
      </c>
      <c r="N26" s="395">
        <f t="shared" si="2"/>
        <v>68.393827999999999</v>
      </c>
    </row>
    <row r="27" spans="1:14" s="19" customFormat="1" ht="21" customHeight="1">
      <c r="A27" s="110" t="s">
        <v>38</v>
      </c>
      <c r="B27" s="112">
        <v>8.3077307999999999</v>
      </c>
      <c r="C27" s="113">
        <v>7.900296</v>
      </c>
      <c r="D27" s="113">
        <v>17.253909</v>
      </c>
      <c r="E27" s="113">
        <v>18.961409399999997</v>
      </c>
      <c r="F27" s="113">
        <v>18.539775600000002</v>
      </c>
      <c r="G27" s="113">
        <v>13.949925</v>
      </c>
      <c r="H27" s="114">
        <v>5.6139977999999999</v>
      </c>
      <c r="I27" s="114">
        <v>5.2314167999999999</v>
      </c>
      <c r="J27" s="114">
        <v>4.9498872</v>
      </c>
      <c r="K27" s="114">
        <v>5.8562472000000003</v>
      </c>
      <c r="L27" s="114">
        <v>7.1481816</v>
      </c>
      <c r="M27" s="115">
        <v>6.9878327999999996</v>
      </c>
      <c r="N27" s="395">
        <f t="shared" si="2"/>
        <v>120.7006092</v>
      </c>
    </row>
    <row r="28" spans="1:14" s="19" customFormat="1" ht="21" customHeight="1">
      <c r="A28" s="110" t="s">
        <v>98</v>
      </c>
      <c r="B28" s="112">
        <v>6.4155708000000002</v>
      </c>
      <c r="C28" s="113">
        <v>6.1747632000000001</v>
      </c>
      <c r="D28" s="113">
        <v>10.220022</v>
      </c>
      <c r="E28" s="113">
        <v>11.241618000000001</v>
      </c>
      <c r="F28" s="113">
        <v>11.235858</v>
      </c>
      <c r="G28" s="113">
        <v>9.7956719999999997</v>
      </c>
      <c r="H28" s="114">
        <v>7.9962239999999998</v>
      </c>
      <c r="I28" s="114">
        <v>7.4162699999999999</v>
      </c>
      <c r="J28" s="114">
        <v>6.7696500000000004</v>
      </c>
      <c r="K28" s="114">
        <v>5.792376</v>
      </c>
      <c r="L28" s="114">
        <v>5.9375580000000001</v>
      </c>
      <c r="M28" s="115">
        <v>5.4319259999999998</v>
      </c>
      <c r="N28" s="395">
        <f t="shared" si="2"/>
        <v>94.427508000000003</v>
      </c>
    </row>
    <row r="29" spans="1:14" s="19" customFormat="1" ht="21" customHeight="1">
      <c r="A29" s="110" t="s">
        <v>99</v>
      </c>
      <c r="B29" s="112">
        <v>3.4259279999999999</v>
      </c>
      <c r="C29" s="113">
        <v>2.9561280000000001</v>
      </c>
      <c r="D29" s="113">
        <v>4.938936</v>
      </c>
      <c r="E29" s="113">
        <v>9.2669999999999995</v>
      </c>
      <c r="F29" s="113">
        <v>18.699192</v>
      </c>
      <c r="G29" s="113">
        <v>17.320608</v>
      </c>
      <c r="H29" s="114">
        <v>12.602568</v>
      </c>
      <c r="I29" s="114">
        <v>12.555792</v>
      </c>
      <c r="J29" s="114">
        <v>7.9040879999999998</v>
      </c>
      <c r="K29" s="114">
        <v>6.9932400000000001</v>
      </c>
      <c r="L29" s="114">
        <v>6.1066079999999996</v>
      </c>
      <c r="M29" s="115">
        <v>4.7446799999999998</v>
      </c>
      <c r="N29" s="395">
        <f>SUM(B29:M29)</f>
        <v>107.51476799999999</v>
      </c>
    </row>
    <row r="30" spans="1:14" s="19" customFormat="1" ht="21" customHeight="1">
      <c r="A30" s="110" t="s">
        <v>39</v>
      </c>
      <c r="B30" s="112">
        <v>5.1456524999999997</v>
      </c>
      <c r="C30" s="113">
        <v>8.4696899999999999</v>
      </c>
      <c r="D30" s="113">
        <v>12.34305</v>
      </c>
      <c r="E30" s="113">
        <v>11.723767499999999</v>
      </c>
      <c r="F30" s="113">
        <v>12.383107499999999</v>
      </c>
      <c r="G30" s="113">
        <v>5.2483124999999999</v>
      </c>
      <c r="H30" s="114">
        <v>3.0627675000000001</v>
      </c>
      <c r="I30" s="114">
        <v>3.1073175000000002</v>
      </c>
      <c r="J30" s="114">
        <v>1.2978149999999999</v>
      </c>
      <c r="K30" s="114">
        <v>1.4013899999999999</v>
      </c>
      <c r="L30" s="114">
        <v>3.6984599999999999</v>
      </c>
      <c r="M30" s="115">
        <v>3.6243224999999999</v>
      </c>
      <c r="N30" s="395">
        <f t="shared" si="2"/>
        <v>71.505652500000011</v>
      </c>
    </row>
    <row r="31" spans="1:14" s="19" customFormat="1" ht="21" customHeight="1">
      <c r="A31" s="110" t="s">
        <v>100</v>
      </c>
      <c r="B31" s="112">
        <v>2.3566799999999999</v>
      </c>
      <c r="C31" s="113">
        <v>2.3635199999999998</v>
      </c>
      <c r="D31" s="113">
        <v>2.88768</v>
      </c>
      <c r="E31" s="113">
        <v>3.4032</v>
      </c>
      <c r="F31" s="113">
        <v>9.6621600000000001</v>
      </c>
      <c r="G31" s="113">
        <v>12.333316</v>
      </c>
      <c r="H31" s="114">
        <v>13.629479999999999</v>
      </c>
      <c r="I31" s="114">
        <v>10.015919999999999</v>
      </c>
      <c r="J31" s="114">
        <v>6.47736</v>
      </c>
      <c r="K31" s="114">
        <v>4.7058</v>
      </c>
      <c r="L31" s="114">
        <v>3.2357999999999998</v>
      </c>
      <c r="M31" s="115">
        <v>2.6629200000000002</v>
      </c>
      <c r="N31" s="395">
        <f t="shared" si="2"/>
        <v>73.733835999999997</v>
      </c>
    </row>
    <row r="32" spans="1:14" s="19" customFormat="1" ht="21" customHeight="1">
      <c r="A32" s="110" t="s">
        <v>101</v>
      </c>
      <c r="B32" s="112">
        <v>25.073219999999999</v>
      </c>
      <c r="C32" s="113">
        <v>21.446925</v>
      </c>
      <c r="D32" s="113">
        <v>28.445595000000001</v>
      </c>
      <c r="E32" s="113">
        <v>30.448319999999999</v>
      </c>
      <c r="F32" s="113">
        <v>53.240054999999998</v>
      </c>
      <c r="G32" s="113">
        <v>29.914605000000002</v>
      </c>
      <c r="H32" s="114">
        <v>23.49381</v>
      </c>
      <c r="I32" s="114">
        <v>20.430900000000001</v>
      </c>
      <c r="J32" s="114">
        <v>21.386205</v>
      </c>
      <c r="K32" s="114">
        <v>23.005289999999999</v>
      </c>
      <c r="L32" s="114">
        <v>23.283359999999998</v>
      </c>
      <c r="M32" s="115">
        <v>24.446010000000001</v>
      </c>
      <c r="N32" s="395">
        <f t="shared" si="2"/>
        <v>324.61429499999997</v>
      </c>
    </row>
    <row r="33" spans="1:14" s="19" customFormat="1" ht="21" customHeight="1">
      <c r="A33" s="110" t="s">
        <v>102</v>
      </c>
      <c r="B33" s="134">
        <v>16.63935</v>
      </c>
      <c r="C33" s="113">
        <v>14.748749999999999</v>
      </c>
      <c r="D33" s="113">
        <v>18.35745</v>
      </c>
      <c r="E33" s="113">
        <v>20.434349999999998</v>
      </c>
      <c r="F33" s="113">
        <v>61.030500000000004</v>
      </c>
      <c r="G33" s="113">
        <v>76.562399999999997</v>
      </c>
      <c r="H33" s="114">
        <v>78.512339999999995</v>
      </c>
      <c r="I33" s="114">
        <v>57.726779999999998</v>
      </c>
      <c r="J33" s="114">
        <v>38.461289999999998</v>
      </c>
      <c r="K33" s="114">
        <v>27.124244999999998</v>
      </c>
      <c r="L33" s="114">
        <v>19.763324999999998</v>
      </c>
      <c r="M33" s="115">
        <v>16.547924999999999</v>
      </c>
      <c r="N33" s="395">
        <f t="shared" si="2"/>
        <v>445.908705</v>
      </c>
    </row>
    <row r="34" spans="1:14" s="19" customFormat="1" ht="21" customHeight="1">
      <c r="A34" s="128" t="s">
        <v>103</v>
      </c>
      <c r="B34" s="134">
        <v>8.8949069999999999</v>
      </c>
      <c r="C34" s="113">
        <v>14.483637</v>
      </c>
      <c r="D34" s="113">
        <v>22.295196000000001</v>
      </c>
      <c r="E34" s="113">
        <v>19.774314</v>
      </c>
      <c r="F34" s="113">
        <v>24.334506000000001</v>
      </c>
      <c r="G34" s="113">
        <v>11.730852000000001</v>
      </c>
      <c r="H34" s="114">
        <v>15.5169</v>
      </c>
      <c r="I34" s="114">
        <v>17.20467</v>
      </c>
      <c r="J34" s="114">
        <v>10.741436999999999</v>
      </c>
      <c r="K34" s="114">
        <v>4.7049659999999998</v>
      </c>
      <c r="L34" s="114">
        <v>6.6442949999999996</v>
      </c>
      <c r="M34" s="115">
        <v>7.1033759999999999</v>
      </c>
      <c r="N34" s="395">
        <f t="shared" si="2"/>
        <v>163.429056</v>
      </c>
    </row>
    <row r="35" spans="1:14" s="19" customFormat="1" ht="21" customHeight="1">
      <c r="A35" s="110" t="s">
        <v>104</v>
      </c>
      <c r="B35" s="134">
        <v>0</v>
      </c>
      <c r="C35" s="113">
        <v>8.2565399999999993</v>
      </c>
      <c r="D35" s="113">
        <v>58.866660000000003</v>
      </c>
      <c r="E35" s="113">
        <v>57.12303</v>
      </c>
      <c r="F35" s="113">
        <v>86.147880000000001</v>
      </c>
      <c r="G35" s="113">
        <v>18.40644</v>
      </c>
      <c r="H35" s="114">
        <v>10.90821</v>
      </c>
      <c r="I35" s="114">
        <v>6.0713100000000004</v>
      </c>
      <c r="J35" s="114">
        <v>1.5338700000000001</v>
      </c>
      <c r="K35" s="114">
        <v>2.6861700000000002</v>
      </c>
      <c r="L35" s="114">
        <v>4.5753899999999996</v>
      </c>
      <c r="M35" s="115">
        <v>3.8639999999999999</v>
      </c>
      <c r="N35" s="395">
        <f t="shared" si="2"/>
        <v>258.43950000000001</v>
      </c>
    </row>
    <row r="36" spans="1:14" s="19" customFormat="1" ht="21" customHeight="1">
      <c r="A36" s="110" t="s">
        <v>105</v>
      </c>
      <c r="B36" s="134">
        <v>4.3775550000000001</v>
      </c>
      <c r="C36" s="113">
        <v>6.5025449999999996</v>
      </c>
      <c r="D36" s="113">
        <v>9.2128049999999995</v>
      </c>
      <c r="E36" s="113">
        <v>9.0549900000000001</v>
      </c>
      <c r="F36" s="113">
        <v>10.606680000000001</v>
      </c>
      <c r="G36" s="113">
        <v>6.3182700000000001</v>
      </c>
      <c r="H36" s="114">
        <v>9.2988</v>
      </c>
      <c r="I36" s="114">
        <v>10.040625</v>
      </c>
      <c r="J36" s="114">
        <v>6.4789199999999996</v>
      </c>
      <c r="K36" s="114">
        <v>2.5118100000000001</v>
      </c>
      <c r="L36" s="114">
        <v>3.0362849999999999</v>
      </c>
      <c r="M36" s="135">
        <v>3.4794900000000002</v>
      </c>
      <c r="N36" s="395">
        <f t="shared" si="2"/>
        <v>80.918775000000011</v>
      </c>
    </row>
    <row r="37" spans="1:14" s="19" customFormat="1" ht="21" customHeight="1">
      <c r="A37" s="110" t="s">
        <v>106</v>
      </c>
      <c r="B37" s="134">
        <v>4.1087087999999996</v>
      </c>
      <c r="C37" s="134">
        <v>7.3309824000000008</v>
      </c>
      <c r="D37" s="134">
        <v>10.410119999999999</v>
      </c>
      <c r="E37" s="134">
        <v>9.8020943999999997</v>
      </c>
      <c r="F37" s="134">
        <v>10.244001599999999</v>
      </c>
      <c r="G37" s="134">
        <v>12.0177792</v>
      </c>
      <c r="H37" s="136">
        <v>7.1666784000000003</v>
      </c>
      <c r="I37" s="136">
        <v>3.1627007999999996</v>
      </c>
      <c r="J37" s="136">
        <v>3.1390127999999997</v>
      </c>
      <c r="K37" s="136">
        <v>3.7472400000000001</v>
      </c>
      <c r="L37" s="136">
        <v>5.5343232000000002</v>
      </c>
      <c r="M37" s="137">
        <v>4.1473152000000004</v>
      </c>
      <c r="N37" s="395">
        <f t="shared" si="2"/>
        <v>80.8109568</v>
      </c>
    </row>
    <row r="38" spans="1:14" s="19" customFormat="1" ht="21" customHeight="1">
      <c r="A38" s="110" t="s">
        <v>41</v>
      </c>
      <c r="B38" s="286"/>
      <c r="C38" s="287"/>
      <c r="D38" s="287"/>
      <c r="E38" s="287"/>
      <c r="F38" s="287"/>
      <c r="G38" s="287"/>
      <c r="H38" s="287"/>
      <c r="I38" s="287"/>
      <c r="J38" s="114">
        <v>0</v>
      </c>
      <c r="K38" s="136">
        <v>0</v>
      </c>
      <c r="L38" s="136">
        <v>0</v>
      </c>
      <c r="M38" s="139">
        <v>0</v>
      </c>
      <c r="N38" s="395">
        <f>SUM(B38:M38)</f>
        <v>0</v>
      </c>
    </row>
    <row r="39" spans="1:14" s="19" customFormat="1" ht="21" customHeight="1" thickBot="1">
      <c r="A39" s="273" t="s">
        <v>40</v>
      </c>
      <c r="B39" s="119">
        <v>0.46751999999999999</v>
      </c>
      <c r="C39" s="119">
        <v>9.8879999999999996E-2</v>
      </c>
      <c r="D39" s="119">
        <v>0.47711999999999999</v>
      </c>
      <c r="E39" s="119">
        <v>1.8004800000000001</v>
      </c>
      <c r="F39" s="119">
        <v>8.2435200000000002</v>
      </c>
      <c r="G39" s="119">
        <v>15.054399999999999</v>
      </c>
      <c r="H39" s="288">
        <v>18.486239999999999</v>
      </c>
      <c r="I39" s="288">
        <v>20.659680000000002</v>
      </c>
      <c r="J39" s="140">
        <v>17.04832</v>
      </c>
      <c r="K39" s="140">
        <v>7.0996800000000002</v>
      </c>
      <c r="L39" s="140">
        <v>1.4703999999999999</v>
      </c>
      <c r="M39" s="141">
        <v>0.67312000000000005</v>
      </c>
      <c r="N39" s="395">
        <f>SUM(B39:M39)</f>
        <v>91.579359999999994</v>
      </c>
    </row>
    <row r="40" spans="1:14" s="17" customFormat="1" ht="21" customHeight="1" thickBot="1">
      <c r="A40" s="283" t="s">
        <v>42</v>
      </c>
      <c r="B40" s="227">
        <f>SUM(B41:B113)</f>
        <v>31.956669399999999</v>
      </c>
      <c r="C40" s="219">
        <f>SUM(C41:C113)</f>
        <v>31.280724599999992</v>
      </c>
      <c r="D40" s="219">
        <f t="shared" ref="D40:M40" si="7">SUM(D41:D113)</f>
        <v>66.219634599999978</v>
      </c>
      <c r="E40" s="219">
        <f t="shared" si="7"/>
        <v>73.901876299999998</v>
      </c>
      <c r="F40" s="219">
        <f t="shared" si="7"/>
        <v>89.70393049999997</v>
      </c>
      <c r="G40" s="219">
        <f t="shared" si="7"/>
        <v>72.22193529999997</v>
      </c>
      <c r="H40" s="219">
        <f t="shared" si="7"/>
        <v>55.664219799999991</v>
      </c>
      <c r="I40" s="219">
        <f t="shared" si="7"/>
        <v>61.520263999999983</v>
      </c>
      <c r="J40" s="219">
        <f t="shared" si="7"/>
        <v>39.826774000000007</v>
      </c>
      <c r="K40" s="219">
        <f t="shared" si="7"/>
        <v>37.837710899999998</v>
      </c>
      <c r="L40" s="219">
        <f t="shared" si="7"/>
        <v>45.119728400000021</v>
      </c>
      <c r="M40" s="240">
        <f t="shared" si="7"/>
        <v>35.1701488</v>
      </c>
      <c r="N40" s="398">
        <f t="shared" si="2"/>
        <v>640.42361659999995</v>
      </c>
    </row>
    <row r="41" spans="1:14" s="17" customFormat="1" ht="21" customHeight="1">
      <c r="A41" s="105" t="s">
        <v>165</v>
      </c>
      <c r="B41" s="289">
        <v>0</v>
      </c>
      <c r="C41" s="289">
        <v>0</v>
      </c>
      <c r="D41" s="289">
        <v>0</v>
      </c>
      <c r="E41" s="289">
        <v>0.32147999999999999</v>
      </c>
      <c r="F41" s="289">
        <v>1.0663199999999999</v>
      </c>
      <c r="G41" s="289">
        <v>1.8555600000000001</v>
      </c>
      <c r="H41" s="289">
        <v>0.69276000000000004</v>
      </c>
      <c r="I41" s="289">
        <v>2.6445599999999998</v>
      </c>
      <c r="J41" s="289">
        <v>1.0627200000000001</v>
      </c>
      <c r="K41" s="289">
        <v>2.8080000000000001E-2</v>
      </c>
      <c r="L41" s="289">
        <v>1.1126400000000001</v>
      </c>
      <c r="M41" s="290">
        <v>0.1236</v>
      </c>
      <c r="N41" s="395">
        <f t="shared" si="2"/>
        <v>8.9077199999999994</v>
      </c>
    </row>
    <row r="42" spans="1:14" s="17" customFormat="1" ht="21" customHeight="1">
      <c r="A42" s="126" t="s">
        <v>107</v>
      </c>
      <c r="B42" s="106">
        <v>1.676304</v>
      </c>
      <c r="C42" s="107">
        <v>1.0422089999999999</v>
      </c>
      <c r="D42" s="107">
        <v>2.0291670000000002</v>
      </c>
      <c r="E42" s="107">
        <v>2.895858</v>
      </c>
      <c r="F42" s="107">
        <v>1.676115</v>
      </c>
      <c r="G42" s="107">
        <v>2.262645</v>
      </c>
      <c r="H42" s="108">
        <v>1.551186</v>
      </c>
      <c r="I42" s="108">
        <v>2.1826979999999998</v>
      </c>
      <c r="J42" s="250">
        <v>2.0847329999999999</v>
      </c>
      <c r="K42" s="108">
        <v>2.4101910000000002</v>
      </c>
      <c r="L42" s="108">
        <v>2.3355359999999998</v>
      </c>
      <c r="M42" s="109">
        <v>2.3109660000000001</v>
      </c>
      <c r="N42" s="395">
        <f t="shared" si="2"/>
        <v>24.457608</v>
      </c>
    </row>
    <row r="43" spans="1:14" s="17" customFormat="1" ht="21" customHeight="1">
      <c r="A43" s="110" t="s">
        <v>108</v>
      </c>
      <c r="B43" s="112">
        <v>2.2726305</v>
      </c>
      <c r="C43" s="113">
        <v>2.793231</v>
      </c>
      <c r="D43" s="113">
        <v>7.5512115</v>
      </c>
      <c r="E43" s="113">
        <v>8.3838509999999999</v>
      </c>
      <c r="F43" s="113">
        <v>9.9295875000000002</v>
      </c>
      <c r="G43" s="113">
        <v>6.8713784999999996</v>
      </c>
      <c r="H43" s="114">
        <v>4.5492299999999997</v>
      </c>
      <c r="I43" s="114">
        <v>5.6838914999999997</v>
      </c>
      <c r="J43" s="253">
        <v>2.5044390000000001</v>
      </c>
      <c r="K43" s="114">
        <v>2.4402735</v>
      </c>
      <c r="L43" s="114">
        <v>3.6167984999999998</v>
      </c>
      <c r="M43" s="115">
        <v>2.9330910000000001</v>
      </c>
      <c r="N43" s="395">
        <f t="shared" si="2"/>
        <v>59.529613500000004</v>
      </c>
    </row>
    <row r="44" spans="1:14" s="17" customFormat="1" ht="21" customHeight="1">
      <c r="A44" s="110" t="s">
        <v>43</v>
      </c>
      <c r="B44" s="112">
        <v>0.52211490000000005</v>
      </c>
      <c r="C44" s="113">
        <v>0.3922467</v>
      </c>
      <c r="D44" s="113">
        <v>0.4886529</v>
      </c>
      <c r="E44" s="113">
        <v>0.4772709</v>
      </c>
      <c r="F44" s="113">
        <v>0.42677940000000003</v>
      </c>
      <c r="G44" s="113">
        <v>0.31590809999999997</v>
      </c>
      <c r="H44" s="114">
        <v>0.44487840000000001</v>
      </c>
      <c r="I44" s="114">
        <v>0.53112510000000002</v>
      </c>
      <c r="J44" s="253">
        <v>0.37338270000000001</v>
      </c>
      <c r="K44" s="114">
        <v>0.13849649999999999</v>
      </c>
      <c r="L44" s="114">
        <v>0.26626740000000004</v>
      </c>
      <c r="M44" s="115">
        <v>0.34856040000000005</v>
      </c>
      <c r="N44" s="395">
        <f t="shared" si="2"/>
        <v>4.7256834000000003</v>
      </c>
    </row>
    <row r="45" spans="1:14" s="17" customFormat="1" ht="21" customHeight="1">
      <c r="A45" s="110" t="s">
        <v>109</v>
      </c>
      <c r="B45" s="134">
        <v>0</v>
      </c>
      <c r="C45" s="113">
        <v>0</v>
      </c>
      <c r="D45" s="113">
        <v>0</v>
      </c>
      <c r="E45" s="113">
        <v>5.1299999999999998E-2</v>
      </c>
      <c r="F45" s="113">
        <v>0.60353999999999997</v>
      </c>
      <c r="G45" s="113">
        <v>0.44252999999999998</v>
      </c>
      <c r="H45" s="113">
        <v>7.1099999999999997E-2</v>
      </c>
      <c r="I45" s="113">
        <v>0.83528999999999998</v>
      </c>
      <c r="J45" s="113">
        <v>4.9950000000000001E-2</v>
      </c>
      <c r="K45" s="113">
        <v>0</v>
      </c>
      <c r="L45" s="113">
        <v>0.63737999999999995</v>
      </c>
      <c r="M45" s="113">
        <v>7.2989999999999999E-2</v>
      </c>
      <c r="N45" s="395">
        <f>SUM(B45:M45)</f>
        <v>2.7640799999999994</v>
      </c>
    </row>
    <row r="46" spans="1:14" s="17" customFormat="1" ht="21" customHeight="1">
      <c r="A46" s="110" t="s">
        <v>110</v>
      </c>
      <c r="B46" s="134">
        <v>0</v>
      </c>
      <c r="C46" s="113">
        <v>0</v>
      </c>
      <c r="D46" s="113">
        <v>0</v>
      </c>
      <c r="E46" s="113">
        <v>0</v>
      </c>
      <c r="F46" s="113">
        <v>0</v>
      </c>
      <c r="G46" s="113">
        <v>3.7532399999999999</v>
      </c>
      <c r="H46" s="114">
        <v>3.7667999999999999</v>
      </c>
      <c r="I46" s="114">
        <v>2.2852800000000002</v>
      </c>
      <c r="J46" s="253">
        <v>0.72084000000000004</v>
      </c>
      <c r="K46" s="114">
        <v>0</v>
      </c>
      <c r="L46" s="114">
        <v>0.19452</v>
      </c>
      <c r="M46" s="115">
        <v>2.7959999999999999E-2</v>
      </c>
      <c r="N46" s="395">
        <f>SUM(B46:M46)</f>
        <v>10.748640000000002</v>
      </c>
    </row>
    <row r="47" spans="1:14" s="17" customFormat="1" ht="21" customHeight="1">
      <c r="A47" s="110" t="s">
        <v>111</v>
      </c>
      <c r="B47" s="134">
        <v>0.17293500000000001</v>
      </c>
      <c r="C47" s="113">
        <v>1.0381868999999999</v>
      </c>
      <c r="D47" s="113">
        <v>1.9380141000000002</v>
      </c>
      <c r="E47" s="113">
        <v>0.83417580000000002</v>
      </c>
      <c r="F47" s="113">
        <v>3.9785087999999997</v>
      </c>
      <c r="G47" s="113">
        <v>0.1332537</v>
      </c>
      <c r="H47" s="114">
        <v>1.7742374999999999</v>
      </c>
      <c r="I47" s="114">
        <v>0.39765600000000001</v>
      </c>
      <c r="J47" s="253">
        <v>0</v>
      </c>
      <c r="K47" s="114">
        <v>0</v>
      </c>
      <c r="L47" s="114">
        <v>0</v>
      </c>
      <c r="M47" s="115">
        <v>0</v>
      </c>
      <c r="N47" s="395">
        <f t="shared" si="2"/>
        <v>10.2669678</v>
      </c>
    </row>
    <row r="48" spans="1:14" s="17" customFormat="1" ht="21" customHeight="1">
      <c r="A48" s="110" t="s">
        <v>112</v>
      </c>
      <c r="B48" s="112">
        <v>0.30585000000000001</v>
      </c>
      <c r="C48" s="113">
        <v>0.25417499999999998</v>
      </c>
      <c r="D48" s="113">
        <v>0.22364999999999999</v>
      </c>
      <c r="E48" s="113">
        <v>0.63539999999999996</v>
      </c>
      <c r="F48" s="113">
        <v>0.58965000000000001</v>
      </c>
      <c r="G48" s="113">
        <v>3.1943699999999998E-2</v>
      </c>
      <c r="H48" s="114">
        <v>0</v>
      </c>
      <c r="I48" s="114">
        <v>0.19919999999999999</v>
      </c>
      <c r="J48" s="253">
        <v>9.2100000000000001E-2</v>
      </c>
      <c r="K48" s="114">
        <v>0.13200000000000001</v>
      </c>
      <c r="L48" s="114">
        <v>0.46515000000000001</v>
      </c>
      <c r="M48" s="115">
        <v>0.14879999999999999</v>
      </c>
      <c r="N48" s="395">
        <f>SUM(B48:M48)</f>
        <v>3.0779186999999997</v>
      </c>
    </row>
    <row r="49" spans="1:14" s="17" customFormat="1" ht="21" customHeight="1">
      <c r="A49" s="110" t="s">
        <v>113</v>
      </c>
      <c r="B49" s="112">
        <v>0.54998999999999998</v>
      </c>
      <c r="C49" s="113">
        <v>1.2495168000000001</v>
      </c>
      <c r="D49" s="113">
        <v>2.7784512000000001</v>
      </c>
      <c r="E49" s="113">
        <v>2.6513675999999999</v>
      </c>
      <c r="F49" s="113">
        <v>2.7226583999999998</v>
      </c>
      <c r="G49" s="113">
        <v>2.5549019999999998</v>
      </c>
      <c r="H49" s="114">
        <v>1.982988</v>
      </c>
      <c r="I49" s="114">
        <v>1.8473616000000002</v>
      </c>
      <c r="J49" s="253">
        <v>0.52496640000000006</v>
      </c>
      <c r="K49" s="114">
        <v>7.4692800000000004E-2</v>
      </c>
      <c r="L49" s="114">
        <v>0.4839156</v>
      </c>
      <c r="M49" s="115">
        <v>0.3826116</v>
      </c>
      <c r="N49" s="395">
        <f>SUM(B49:M49)</f>
        <v>17.803422000000005</v>
      </c>
    </row>
    <row r="50" spans="1:14" s="17" customFormat="1" ht="21" customHeight="1">
      <c r="A50" s="110" t="s">
        <v>114</v>
      </c>
      <c r="B50" s="112">
        <v>1.0527</v>
      </c>
      <c r="C50" s="113">
        <v>0.98580000000000001</v>
      </c>
      <c r="D50" s="113">
        <v>1.0644</v>
      </c>
      <c r="E50" s="113">
        <v>1.0908</v>
      </c>
      <c r="F50" s="113">
        <v>1.1064000000000001</v>
      </c>
      <c r="G50" s="113">
        <v>1.0469999999999999</v>
      </c>
      <c r="H50" s="114">
        <v>1.0772999999999999</v>
      </c>
      <c r="I50" s="114">
        <v>1.0665</v>
      </c>
      <c r="J50" s="253">
        <v>0.99960000000000004</v>
      </c>
      <c r="K50" s="114">
        <v>1.0152000000000001</v>
      </c>
      <c r="L50" s="114">
        <v>1.0344</v>
      </c>
      <c r="M50" s="115">
        <v>1.0569</v>
      </c>
      <c r="N50" s="395">
        <f>SUM(B50:M50)</f>
        <v>12.597000000000001</v>
      </c>
    </row>
    <row r="51" spans="1:14" s="17" customFormat="1" ht="21" customHeight="1">
      <c r="A51" s="110" t="s">
        <v>115</v>
      </c>
      <c r="B51" s="112">
        <v>0.2176428</v>
      </c>
      <c r="C51" s="113">
        <v>0.20258999999999999</v>
      </c>
      <c r="D51" s="113">
        <v>4.8903599999999998E-2</v>
      </c>
      <c r="E51" s="113">
        <v>0.331818</v>
      </c>
      <c r="F51" s="113">
        <v>0.16480800000000001</v>
      </c>
      <c r="G51" s="113">
        <v>0</v>
      </c>
      <c r="H51" s="114">
        <v>0</v>
      </c>
      <c r="I51" s="114">
        <v>0</v>
      </c>
      <c r="J51" s="253">
        <v>8.3645999999999998E-2</v>
      </c>
      <c r="K51" s="114">
        <v>0.281532</v>
      </c>
      <c r="L51" s="114">
        <v>0.27874920000000003</v>
      </c>
      <c r="M51" s="115">
        <v>0.30686640000000004</v>
      </c>
      <c r="N51" s="395">
        <f>SUM(B51:M51)</f>
        <v>1.9165559999999999</v>
      </c>
    </row>
    <row r="52" spans="1:14" s="17" customFormat="1" ht="21" customHeight="1">
      <c r="A52" s="110" t="s">
        <v>116</v>
      </c>
      <c r="B52" s="112">
        <v>0.25526199999999999</v>
      </c>
      <c r="C52" s="113">
        <v>0.21709999999999999</v>
      </c>
      <c r="D52" s="113">
        <v>0.42974200000000001</v>
      </c>
      <c r="E52" s="113">
        <v>0.56052599999999997</v>
      </c>
      <c r="F52" s="113">
        <v>0.48953600000000003</v>
      </c>
      <c r="G52" s="113">
        <v>0.53232999999999997</v>
      </c>
      <c r="H52" s="114">
        <v>0.48326799999999998</v>
      </c>
      <c r="I52" s="114">
        <v>0.46899400000000002</v>
      </c>
      <c r="J52" s="253">
        <v>0.44879200000000002</v>
      </c>
      <c r="K52" s="114">
        <v>0.38633400000000001</v>
      </c>
      <c r="L52" s="114">
        <v>0.33282</v>
      </c>
      <c r="M52" s="115">
        <v>0.34806199999999998</v>
      </c>
      <c r="N52" s="395">
        <f>SUM(B52:M52)</f>
        <v>4.9527659999999996</v>
      </c>
    </row>
    <row r="53" spans="1:14" s="17" customFormat="1" ht="21" customHeight="1">
      <c r="A53" s="184" t="s">
        <v>117</v>
      </c>
      <c r="B53" s="112">
        <v>3.9128400000000001E-2</v>
      </c>
      <c r="C53" s="113">
        <v>1.82124E-2</v>
      </c>
      <c r="D53" s="113">
        <v>0.67249800000000004</v>
      </c>
      <c r="E53" s="113">
        <v>0</v>
      </c>
      <c r="F53" s="113">
        <v>0.28846440000000001</v>
      </c>
      <c r="G53" s="113">
        <v>0.96914880000000003</v>
      </c>
      <c r="H53" s="114">
        <v>0.55815480000000006</v>
      </c>
      <c r="I53" s="114">
        <v>0.30116520000000002</v>
      </c>
      <c r="J53" s="253">
        <v>0.15158340000000001</v>
      </c>
      <c r="K53" s="114">
        <v>0.2403216</v>
      </c>
      <c r="L53" s="114">
        <v>0.30103740000000001</v>
      </c>
      <c r="M53" s="115">
        <v>8.2148399999999996E-2</v>
      </c>
      <c r="N53" s="395">
        <f t="shared" si="2"/>
        <v>3.6218628000000002</v>
      </c>
    </row>
    <row r="54" spans="1:14" s="17" customFormat="1" ht="21" customHeight="1">
      <c r="A54" s="185" t="s">
        <v>118</v>
      </c>
      <c r="B54" s="134">
        <v>0</v>
      </c>
      <c r="C54" s="127">
        <v>0</v>
      </c>
      <c r="D54" s="127">
        <v>0</v>
      </c>
      <c r="E54" s="113">
        <v>0</v>
      </c>
      <c r="F54" s="113">
        <v>0.14545439999999998</v>
      </c>
      <c r="G54" s="113">
        <v>0.1329804</v>
      </c>
      <c r="H54" s="114">
        <v>1.8597599999999999E-2</v>
      </c>
      <c r="I54" s="114">
        <v>0.21523320000000001</v>
      </c>
      <c r="J54" s="253">
        <v>0</v>
      </c>
      <c r="K54" s="114">
        <v>0</v>
      </c>
      <c r="L54" s="114">
        <v>0.15944039999999998</v>
      </c>
      <c r="M54" s="115">
        <v>2.1470400000000001E-2</v>
      </c>
      <c r="N54" s="395">
        <f>SUM(B54:M54)</f>
        <v>0.69317639999999991</v>
      </c>
    </row>
    <row r="55" spans="1:14" s="17" customFormat="1" ht="21" customHeight="1">
      <c r="A55" s="110" t="s">
        <v>119</v>
      </c>
      <c r="B55" s="112">
        <v>0.25802999999999998</v>
      </c>
      <c r="C55" s="113">
        <v>0.21476999999999999</v>
      </c>
      <c r="D55" s="113">
        <v>0.60387000000000002</v>
      </c>
      <c r="E55" s="113">
        <v>1.13571</v>
      </c>
      <c r="F55" s="113">
        <v>1.1640900000000001</v>
      </c>
      <c r="G55" s="113">
        <v>0.89510999999999996</v>
      </c>
      <c r="H55" s="114">
        <v>0.52010999999999996</v>
      </c>
      <c r="I55" s="114">
        <v>0.66954000000000002</v>
      </c>
      <c r="J55" s="253">
        <v>0.55713000000000001</v>
      </c>
      <c r="K55" s="114">
        <v>0.83069999999999999</v>
      </c>
      <c r="L55" s="114">
        <v>0.81725999999999999</v>
      </c>
      <c r="M55" s="115">
        <v>0.60789000000000004</v>
      </c>
      <c r="N55" s="395">
        <f>SUM(B55:M55)</f>
        <v>8.2742100000000001</v>
      </c>
    </row>
    <row r="56" spans="1:14" s="17" customFormat="1" ht="21" customHeight="1">
      <c r="A56" s="184" t="s">
        <v>120</v>
      </c>
      <c r="B56" s="134">
        <v>0</v>
      </c>
      <c r="C56" s="113">
        <v>0</v>
      </c>
      <c r="D56" s="113">
        <v>0</v>
      </c>
      <c r="E56" s="113">
        <v>0</v>
      </c>
      <c r="F56" s="113">
        <v>0</v>
      </c>
      <c r="G56" s="113">
        <v>0</v>
      </c>
      <c r="H56" s="114">
        <v>0</v>
      </c>
      <c r="I56" s="114">
        <v>0</v>
      </c>
      <c r="J56" s="114">
        <v>0</v>
      </c>
      <c r="K56" s="114">
        <v>0</v>
      </c>
      <c r="L56" s="114">
        <v>0</v>
      </c>
      <c r="M56" s="115">
        <v>0</v>
      </c>
      <c r="N56" s="395">
        <f>SUM(B56:M56)</f>
        <v>0</v>
      </c>
    </row>
    <row r="57" spans="1:14" s="17" customFormat="1" ht="21" customHeight="1">
      <c r="A57" s="184" t="s">
        <v>121</v>
      </c>
      <c r="B57" s="112">
        <v>0.17638120000000002</v>
      </c>
      <c r="C57" s="113">
        <v>0.16487679999999999</v>
      </c>
      <c r="D57" s="113">
        <v>0.17819679999999999</v>
      </c>
      <c r="E57" s="113">
        <v>0.16540960000000002</v>
      </c>
      <c r="F57" s="113">
        <v>0.14944839999999998</v>
      </c>
      <c r="G57" s="113">
        <v>0.16705600000000001</v>
      </c>
      <c r="H57" s="114">
        <v>0.17245920000000001</v>
      </c>
      <c r="I57" s="114">
        <v>0.14230599999999999</v>
      </c>
      <c r="J57" s="253">
        <v>0.17167120000000002</v>
      </c>
      <c r="K57" s="114">
        <v>0.17637639999999999</v>
      </c>
      <c r="L57" s="114">
        <v>0.17248079999999999</v>
      </c>
      <c r="M57" s="115">
        <v>0.1821036</v>
      </c>
      <c r="N57" s="395">
        <f>SUM(B57:M57)</f>
        <v>2.0187659999999998</v>
      </c>
    </row>
    <row r="58" spans="1:14" s="17" customFormat="1" ht="21" customHeight="1">
      <c r="A58" s="110" t="s">
        <v>122</v>
      </c>
      <c r="B58" s="183">
        <v>0</v>
      </c>
      <c r="C58" s="147">
        <v>0</v>
      </c>
      <c r="D58" s="147">
        <v>0</v>
      </c>
      <c r="E58" s="113">
        <v>0</v>
      </c>
      <c r="F58" s="113">
        <v>0</v>
      </c>
      <c r="G58" s="113">
        <v>0</v>
      </c>
      <c r="H58" s="114">
        <v>0</v>
      </c>
      <c r="I58" s="114">
        <v>0</v>
      </c>
      <c r="J58" s="114">
        <v>0</v>
      </c>
      <c r="K58" s="114">
        <v>0</v>
      </c>
      <c r="L58" s="114">
        <v>0</v>
      </c>
      <c r="M58" s="115">
        <v>0</v>
      </c>
      <c r="N58" s="395">
        <f t="shared" ref="N58:N67" si="8">SUM(B58:M58)</f>
        <v>0</v>
      </c>
    </row>
    <row r="59" spans="1:14" s="17" customFormat="1" ht="21" customHeight="1">
      <c r="A59" s="184" t="s">
        <v>44</v>
      </c>
      <c r="B59" s="183">
        <v>0</v>
      </c>
      <c r="C59" s="147">
        <v>0</v>
      </c>
      <c r="D59" s="147">
        <v>0</v>
      </c>
      <c r="E59" s="147">
        <v>0</v>
      </c>
      <c r="F59" s="147">
        <v>0</v>
      </c>
      <c r="G59" s="147">
        <v>0</v>
      </c>
      <c r="H59" s="147">
        <v>0</v>
      </c>
      <c r="I59" s="147">
        <v>0</v>
      </c>
      <c r="J59" s="147">
        <v>0</v>
      </c>
      <c r="K59" s="147">
        <v>0</v>
      </c>
      <c r="L59" s="147">
        <v>0</v>
      </c>
      <c r="M59" s="257">
        <v>0</v>
      </c>
      <c r="N59" s="395">
        <f t="shared" si="8"/>
        <v>0</v>
      </c>
    </row>
    <row r="60" spans="1:14" s="17" customFormat="1" ht="21" customHeight="1">
      <c r="A60" s="184" t="s">
        <v>123</v>
      </c>
      <c r="B60" s="183">
        <v>0.74415200000000004</v>
      </c>
      <c r="C60" s="113">
        <v>0.80979199999999996</v>
      </c>
      <c r="D60" s="113">
        <v>0.92685600000000001</v>
      </c>
      <c r="E60" s="113">
        <v>0.91262399999999999</v>
      </c>
      <c r="F60" s="113">
        <v>0.86759200000000003</v>
      </c>
      <c r="G60" s="113">
        <v>0.865344</v>
      </c>
      <c r="H60" s="114">
        <v>0.78113600000000005</v>
      </c>
      <c r="I60" s="114">
        <v>0.84667199999999998</v>
      </c>
      <c r="J60" s="114">
        <v>0.338592</v>
      </c>
      <c r="K60" s="114">
        <v>0.37497599999999998</v>
      </c>
      <c r="L60" s="114">
        <v>0.70740800000000004</v>
      </c>
      <c r="M60" s="115">
        <v>0.72985599999999995</v>
      </c>
      <c r="N60" s="395">
        <f t="shared" si="8"/>
        <v>8.9049999999999994</v>
      </c>
    </row>
    <row r="61" spans="1:14" s="17" customFormat="1" ht="21" customHeight="1">
      <c r="A61" s="110" t="s">
        <v>124</v>
      </c>
      <c r="B61" s="112">
        <v>1.3080959999999999</v>
      </c>
      <c r="C61" s="113">
        <v>2.2584E-2</v>
      </c>
      <c r="D61" s="113">
        <v>0</v>
      </c>
      <c r="E61" s="113">
        <v>0</v>
      </c>
      <c r="F61" s="113">
        <v>0.118344</v>
      </c>
      <c r="G61" s="113">
        <v>0.64537199999999995</v>
      </c>
      <c r="H61" s="114">
        <v>0.673956</v>
      </c>
      <c r="I61" s="114">
        <v>0.69876000000000005</v>
      </c>
      <c r="J61" s="253">
        <v>0.78393599999999997</v>
      </c>
      <c r="K61" s="114">
        <v>1.058136</v>
      </c>
      <c r="L61" s="114">
        <v>0</v>
      </c>
      <c r="M61" s="115">
        <v>0</v>
      </c>
      <c r="N61" s="395">
        <f t="shared" si="8"/>
        <v>5.3091840000000001</v>
      </c>
    </row>
    <row r="62" spans="1:14" s="17" customFormat="1" ht="21" customHeight="1">
      <c r="A62" s="110" t="s">
        <v>125</v>
      </c>
      <c r="B62" s="112">
        <v>0.26572859999999998</v>
      </c>
      <c r="C62" s="113">
        <v>0.39459959999999999</v>
      </c>
      <c r="D62" s="113">
        <v>0.50489640000000002</v>
      </c>
      <c r="E62" s="113">
        <v>0.37603979999999998</v>
      </c>
      <c r="F62" s="113">
        <v>0.34850880000000001</v>
      </c>
      <c r="G62" s="113">
        <v>0.3297582</v>
      </c>
      <c r="H62" s="114">
        <v>0.32676840000000001</v>
      </c>
      <c r="I62" s="114">
        <v>0.23249429999999999</v>
      </c>
      <c r="J62" s="253">
        <v>0.23712749999999999</v>
      </c>
      <c r="K62" s="114">
        <v>0.13952520000000002</v>
      </c>
      <c r="L62" s="114">
        <v>0.22290660000000001</v>
      </c>
      <c r="M62" s="115">
        <v>0.2344869</v>
      </c>
      <c r="N62" s="395">
        <f t="shared" si="8"/>
        <v>3.6128403000000002</v>
      </c>
    </row>
    <row r="63" spans="1:14" s="17" customFormat="1" ht="21" customHeight="1">
      <c r="A63" s="110" t="s">
        <v>126</v>
      </c>
      <c r="B63" s="112">
        <v>0.13686720000000002</v>
      </c>
      <c r="C63" s="113">
        <v>0.10518</v>
      </c>
      <c r="D63" s="113">
        <v>0.1514424</v>
      </c>
      <c r="E63" s="113">
        <v>0.16341720000000001</v>
      </c>
      <c r="F63" s="113">
        <v>0.1388124</v>
      </c>
      <c r="G63" s="113">
        <v>0.13130220000000001</v>
      </c>
      <c r="H63" s="114">
        <v>0.1204728</v>
      </c>
      <c r="I63" s="114">
        <v>7.0781399999999994E-2</v>
      </c>
      <c r="J63" s="253">
        <v>9.7228200000000001E-2</v>
      </c>
      <c r="K63" s="114">
        <v>0.12453</v>
      </c>
      <c r="L63" s="114">
        <v>0.12649560000000001</v>
      </c>
      <c r="M63" s="115">
        <v>0.141984</v>
      </c>
      <c r="N63" s="395">
        <f t="shared" si="8"/>
        <v>1.5085134</v>
      </c>
    </row>
    <row r="64" spans="1:14" s="17" customFormat="1" ht="21" customHeight="1">
      <c r="A64" s="184" t="s">
        <v>127</v>
      </c>
      <c r="B64" s="112">
        <v>0.21344460000000001</v>
      </c>
      <c r="C64" s="113">
        <v>0.1931146</v>
      </c>
      <c r="D64" s="113">
        <v>0.31411220000000001</v>
      </c>
      <c r="E64" s="113">
        <v>0.22760749999999999</v>
      </c>
      <c r="F64" s="113">
        <v>0.20571520000000001</v>
      </c>
      <c r="G64" s="113">
        <v>4.5927999999999997E-2</v>
      </c>
      <c r="H64" s="114">
        <v>1.4833600000000001E-2</v>
      </c>
      <c r="I64" s="114">
        <v>0.18820000000000001</v>
      </c>
      <c r="J64" s="253">
        <v>0.104336</v>
      </c>
      <c r="K64" s="114">
        <v>7.8028800000000009E-2</v>
      </c>
      <c r="L64" s="114">
        <v>0.14301759999999999</v>
      </c>
      <c r="M64" s="115">
        <v>0.1716512</v>
      </c>
      <c r="N64" s="395">
        <f t="shared" si="8"/>
        <v>1.8999893000000001</v>
      </c>
    </row>
    <row r="65" spans="1:14" s="17" customFormat="1" ht="21" customHeight="1">
      <c r="A65" s="110" t="s">
        <v>45</v>
      </c>
      <c r="B65" s="112">
        <v>0.41802059999999996</v>
      </c>
      <c r="C65" s="113">
        <v>0.55223040000000001</v>
      </c>
      <c r="D65" s="113">
        <v>0.6516516</v>
      </c>
      <c r="E65" s="113">
        <v>0.63672600000000001</v>
      </c>
      <c r="F65" s="113">
        <v>0.65199839999999998</v>
      </c>
      <c r="G65" s="113">
        <v>0.365871</v>
      </c>
      <c r="H65" s="114">
        <v>0.31480920000000001</v>
      </c>
      <c r="I65" s="114">
        <v>0.53704380000000007</v>
      </c>
      <c r="J65" s="253">
        <v>0.1994358</v>
      </c>
      <c r="K65" s="114">
        <v>0.217143</v>
      </c>
      <c r="L65" s="114">
        <v>0.45417000000000002</v>
      </c>
      <c r="M65" s="115">
        <v>0.49108620000000003</v>
      </c>
      <c r="N65" s="395">
        <f t="shared" si="8"/>
        <v>5.4901859999999996</v>
      </c>
    </row>
    <row r="66" spans="1:14" s="17" customFormat="1" ht="21" customHeight="1">
      <c r="A66" s="110" t="s">
        <v>128</v>
      </c>
      <c r="B66" s="112">
        <v>0</v>
      </c>
      <c r="C66" s="113">
        <v>2.3784E-2</v>
      </c>
      <c r="D66" s="113">
        <v>0.67571999999999999</v>
      </c>
      <c r="E66" s="113">
        <v>0.73140000000000005</v>
      </c>
      <c r="F66" s="113">
        <v>0.44735999999999998</v>
      </c>
      <c r="G66" s="113">
        <v>4.4400000000000004E-3</v>
      </c>
      <c r="H66" s="114">
        <v>0</v>
      </c>
      <c r="I66" s="114">
        <v>0</v>
      </c>
      <c r="J66" s="253">
        <v>0</v>
      </c>
      <c r="K66" s="114">
        <v>0.36168</v>
      </c>
      <c r="L66" s="114">
        <v>0.55891199999999996</v>
      </c>
      <c r="M66" s="115">
        <v>0.47292000000000001</v>
      </c>
      <c r="N66" s="395">
        <f t="shared" si="8"/>
        <v>3.2762159999999998</v>
      </c>
    </row>
    <row r="67" spans="1:14" s="17" customFormat="1" ht="21" customHeight="1">
      <c r="A67" s="110" t="s">
        <v>129</v>
      </c>
      <c r="B67" s="112">
        <v>0.13056999999999999</v>
      </c>
      <c r="C67" s="113">
        <v>0.25189800000000001</v>
      </c>
      <c r="D67" s="149">
        <v>1.237338</v>
      </c>
      <c r="E67" s="113">
        <v>1.399532</v>
      </c>
      <c r="F67" s="113">
        <v>1.853572</v>
      </c>
      <c r="G67" s="113">
        <v>1.0531820000000001</v>
      </c>
      <c r="H67" s="114">
        <v>0.58032600000000001</v>
      </c>
      <c r="I67" s="114">
        <v>0.26878000000000002</v>
      </c>
      <c r="J67" s="114">
        <v>0.12839800000000001</v>
      </c>
      <c r="K67" s="114">
        <v>9.9918000000000007E-2</v>
      </c>
      <c r="L67" s="114">
        <v>0.11061799999999999</v>
      </c>
      <c r="M67" s="115">
        <v>9.7248000000000001E-2</v>
      </c>
      <c r="N67" s="395">
        <f t="shared" si="8"/>
        <v>7.2113800000000001</v>
      </c>
    </row>
    <row r="68" spans="1:14" s="17" customFormat="1" ht="21" customHeight="1">
      <c r="A68" s="184" t="s">
        <v>130</v>
      </c>
      <c r="B68" s="112">
        <v>0.15812279999999998</v>
      </c>
      <c r="C68" s="113">
        <v>0.14448720000000001</v>
      </c>
      <c r="D68" s="113">
        <v>0.16152</v>
      </c>
      <c r="E68" s="113">
        <v>0.1553388</v>
      </c>
      <c r="F68" s="113">
        <v>0.13981560000000001</v>
      </c>
      <c r="G68" s="113">
        <v>0.14467560000000002</v>
      </c>
      <c r="H68" s="114">
        <v>0.1584912</v>
      </c>
      <c r="I68" s="114">
        <v>0.1581504</v>
      </c>
      <c r="J68" s="253">
        <v>0.14851920000000002</v>
      </c>
      <c r="K68" s="114">
        <v>0.1423944</v>
      </c>
      <c r="L68" s="114">
        <v>0.14139479999999999</v>
      </c>
      <c r="M68" s="115">
        <v>0.144372</v>
      </c>
      <c r="N68" s="395">
        <f t="shared" si="2"/>
        <v>1.7972819999999998</v>
      </c>
    </row>
    <row r="69" spans="1:14" s="17" customFormat="1" ht="21" customHeight="1">
      <c r="A69" s="184" t="s">
        <v>131</v>
      </c>
      <c r="B69" s="112">
        <v>0.21804799999999999</v>
      </c>
      <c r="C69" s="113">
        <v>0.265488</v>
      </c>
      <c r="D69" s="113">
        <v>0.29609600000000003</v>
      </c>
      <c r="E69" s="113">
        <v>0.27667199999999997</v>
      </c>
      <c r="F69" s="113">
        <v>0.28855999999999998</v>
      </c>
      <c r="G69" s="113">
        <v>0.13464000000000001</v>
      </c>
      <c r="H69" s="114">
        <v>0.139296</v>
      </c>
      <c r="I69" s="114">
        <v>0.118896</v>
      </c>
      <c r="J69" s="253">
        <v>6.5823999999999994E-2</v>
      </c>
      <c r="K69" s="114">
        <v>3.184E-2</v>
      </c>
      <c r="L69" s="114">
        <v>8.8927999999999993E-2</v>
      </c>
      <c r="M69" s="115">
        <v>0.106432</v>
      </c>
      <c r="N69" s="395">
        <f>SUM(B69:M69)</f>
        <v>2.0307200000000001</v>
      </c>
    </row>
    <row r="70" spans="1:14" s="17" customFormat="1" ht="21" customHeight="1">
      <c r="A70" s="184" t="s">
        <v>132</v>
      </c>
      <c r="B70" s="134">
        <v>0</v>
      </c>
      <c r="C70" s="113">
        <v>0</v>
      </c>
      <c r="D70" s="113">
        <v>0</v>
      </c>
      <c r="E70" s="113">
        <v>0</v>
      </c>
      <c r="F70" s="113">
        <v>0</v>
      </c>
      <c r="G70" s="113">
        <v>0</v>
      </c>
      <c r="H70" s="114">
        <v>0</v>
      </c>
      <c r="I70" s="114">
        <v>0</v>
      </c>
      <c r="J70" s="253">
        <v>0</v>
      </c>
      <c r="K70" s="114">
        <v>0</v>
      </c>
      <c r="L70" s="114">
        <v>0</v>
      </c>
      <c r="M70" s="115">
        <v>0</v>
      </c>
      <c r="N70" s="395">
        <f>SUM(B70:M70)</f>
        <v>0</v>
      </c>
    </row>
    <row r="71" spans="1:14" s="17" customFormat="1" ht="21" customHeight="1">
      <c r="A71" s="184" t="s">
        <v>133</v>
      </c>
      <c r="B71" s="134">
        <v>0</v>
      </c>
      <c r="C71" s="113">
        <v>0</v>
      </c>
      <c r="D71" s="113">
        <v>0.370008</v>
      </c>
      <c r="E71" s="113">
        <v>0.71631</v>
      </c>
      <c r="F71" s="113">
        <v>0.914022</v>
      </c>
      <c r="G71" s="113">
        <v>0.52957799999999999</v>
      </c>
      <c r="H71" s="114">
        <v>5.8445999999999998E-2</v>
      </c>
      <c r="I71" s="113">
        <v>0.26574040000000004</v>
      </c>
      <c r="J71" s="253">
        <v>9.4771399999999992E-2</v>
      </c>
      <c r="K71" s="114">
        <v>0.30058200000000002</v>
      </c>
      <c r="L71" s="114">
        <v>0.303732</v>
      </c>
      <c r="M71" s="115">
        <v>0.19425600000000001</v>
      </c>
      <c r="N71" s="395">
        <f>SUM(B71:M71)</f>
        <v>3.7474457999999999</v>
      </c>
    </row>
    <row r="72" spans="1:14" s="17" customFormat="1" ht="21" customHeight="1">
      <c r="A72" s="184" t="s">
        <v>134</v>
      </c>
      <c r="B72" s="112">
        <v>3.3719199999999998E-2</v>
      </c>
      <c r="C72" s="113">
        <v>3.6151999999999997E-2</v>
      </c>
      <c r="D72" s="113">
        <v>0.107476</v>
      </c>
      <c r="E72" s="113">
        <v>0.12395200000000001</v>
      </c>
      <c r="F72" s="113">
        <v>6.1252000000000001E-2</v>
      </c>
      <c r="G72" s="113">
        <v>7.3875999999999997E-2</v>
      </c>
      <c r="H72" s="114">
        <v>8.93008E-2</v>
      </c>
      <c r="I72" s="114">
        <v>7.7932799999999997E-2</v>
      </c>
      <c r="J72" s="253">
        <v>4.8298399999999998E-2</v>
      </c>
      <c r="K72" s="114">
        <v>3.7083199999999997E-2</v>
      </c>
      <c r="L72" s="114">
        <v>3.3314400000000001E-2</v>
      </c>
      <c r="M72" s="115">
        <v>4.3183199999999998E-2</v>
      </c>
      <c r="N72" s="395">
        <f>SUM(B72:M72)</f>
        <v>0.76553999999999989</v>
      </c>
    </row>
    <row r="73" spans="1:14" s="17" customFormat="1" ht="21" customHeight="1">
      <c r="A73" s="184" t="s">
        <v>135</v>
      </c>
      <c r="B73" s="112">
        <v>1.0965023999999999</v>
      </c>
      <c r="C73" s="113">
        <v>0.80128440000000001</v>
      </c>
      <c r="D73" s="113">
        <v>0.66403259999999997</v>
      </c>
      <c r="E73" s="113">
        <v>0.59007690000000002</v>
      </c>
      <c r="F73" s="113">
        <v>1.0050641999999999</v>
      </c>
      <c r="G73" s="113">
        <v>1.4622930000000001</v>
      </c>
      <c r="H73" s="114">
        <v>1.7233965</v>
      </c>
      <c r="I73" s="114">
        <v>1.7116785000000001</v>
      </c>
      <c r="J73" s="253">
        <v>1.5697773000000002</v>
      </c>
      <c r="K73" s="114">
        <v>1.4696829</v>
      </c>
      <c r="L73" s="114">
        <v>1.2721401000000001</v>
      </c>
      <c r="M73" s="115">
        <v>1.2137958</v>
      </c>
      <c r="N73" s="395">
        <f t="shared" si="2"/>
        <v>14.5797246</v>
      </c>
    </row>
    <row r="74" spans="1:14" s="17" customFormat="1" ht="21" customHeight="1">
      <c r="A74" s="110" t="s">
        <v>136</v>
      </c>
      <c r="B74" s="134">
        <v>0.17591999999999999</v>
      </c>
      <c r="C74" s="113">
        <v>7.356E-2</v>
      </c>
      <c r="D74" s="113">
        <v>0.28245599999999998</v>
      </c>
      <c r="E74" s="113">
        <v>0.14601600000000001</v>
      </c>
      <c r="F74" s="113">
        <v>0.55377600000000005</v>
      </c>
      <c r="G74" s="113">
        <v>1.06908</v>
      </c>
      <c r="H74" s="114">
        <v>0.77426399999999995</v>
      </c>
      <c r="I74" s="114">
        <v>0.52324800000000005</v>
      </c>
      <c r="J74" s="253">
        <v>0.50109599999999999</v>
      </c>
      <c r="K74" s="114">
        <v>0.17152800000000001</v>
      </c>
      <c r="L74" s="114">
        <v>0</v>
      </c>
      <c r="M74" s="115">
        <v>0</v>
      </c>
      <c r="N74" s="395">
        <f>SUM(B74:M74)</f>
        <v>4.2709440000000001</v>
      </c>
    </row>
    <row r="75" spans="1:14" s="17" customFormat="1" ht="21" customHeight="1">
      <c r="A75" s="184" t="s">
        <v>137</v>
      </c>
      <c r="B75" s="112">
        <v>0.1665036</v>
      </c>
      <c r="C75" s="113">
        <v>0.1533204</v>
      </c>
      <c r="D75" s="113">
        <v>0.1773072</v>
      </c>
      <c r="E75" s="113">
        <v>0.23762520000000001</v>
      </c>
      <c r="F75" s="113">
        <v>0.20386079999999998</v>
      </c>
      <c r="G75" s="113">
        <v>4.7552400000000002E-2</v>
      </c>
      <c r="H75" s="114">
        <v>3.0203999999999999E-3</v>
      </c>
      <c r="I75" s="114">
        <v>0.1229652</v>
      </c>
      <c r="J75" s="253">
        <v>0.1242216</v>
      </c>
      <c r="K75" s="114">
        <v>0.12916800000000001</v>
      </c>
      <c r="L75" s="114">
        <v>0.12748319999999999</v>
      </c>
      <c r="M75" s="115">
        <v>0.13018679999999999</v>
      </c>
      <c r="N75" s="395">
        <f t="shared" si="2"/>
        <v>1.6232148</v>
      </c>
    </row>
    <row r="76" spans="1:14" s="17" customFormat="1" ht="21" customHeight="1">
      <c r="A76" s="184" t="s">
        <v>138</v>
      </c>
      <c r="B76" s="112">
        <v>0.61992000000000003</v>
      </c>
      <c r="C76" s="113">
        <v>0.52012800000000003</v>
      </c>
      <c r="D76" s="113">
        <v>1.2080880000000001</v>
      </c>
      <c r="E76" s="113">
        <v>2.20248</v>
      </c>
      <c r="F76" s="113">
        <v>3.580416</v>
      </c>
      <c r="G76" s="113">
        <v>3.4680240000000002</v>
      </c>
      <c r="H76" s="114">
        <v>2.6349119999999999</v>
      </c>
      <c r="I76" s="114">
        <v>2.6066880000000001</v>
      </c>
      <c r="J76" s="253">
        <v>1.8023039999999999</v>
      </c>
      <c r="K76" s="114">
        <v>1.571976</v>
      </c>
      <c r="L76" s="114">
        <v>1.3875120000000001</v>
      </c>
      <c r="M76" s="115">
        <v>1.0105200000000001</v>
      </c>
      <c r="N76" s="395">
        <f t="shared" si="2"/>
        <v>22.612967999999999</v>
      </c>
    </row>
    <row r="77" spans="1:14" s="17" customFormat="1" ht="21" customHeight="1">
      <c r="A77" s="184" t="s">
        <v>140</v>
      </c>
      <c r="B77" s="112">
        <v>0.12925200000000001</v>
      </c>
      <c r="C77" s="113">
        <v>0.116676</v>
      </c>
      <c r="D77" s="113">
        <v>0.14671200000000001</v>
      </c>
      <c r="E77" s="113">
        <v>0.14540400000000001</v>
      </c>
      <c r="F77" s="113">
        <v>0.13668</v>
      </c>
      <c r="G77" s="113">
        <v>0.13746</v>
      </c>
      <c r="H77" s="114">
        <v>0.137016</v>
      </c>
      <c r="I77" s="114">
        <v>4.9644000000000001E-2</v>
      </c>
      <c r="J77" s="253">
        <v>4.7087999999999998E-2</v>
      </c>
      <c r="K77" s="114">
        <v>2.3136E-2</v>
      </c>
      <c r="L77" s="114">
        <v>7.5875999999999999E-2</v>
      </c>
      <c r="M77" s="115">
        <v>8.5811999999999999E-2</v>
      </c>
      <c r="N77" s="395">
        <f t="shared" si="2"/>
        <v>1.2307560000000002</v>
      </c>
    </row>
    <row r="78" spans="1:14" s="17" customFormat="1" ht="21" customHeight="1">
      <c r="A78" s="184" t="s">
        <v>139</v>
      </c>
      <c r="B78" s="112">
        <v>0.74579399999999996</v>
      </c>
      <c r="C78" s="113">
        <v>0.55843200000000004</v>
      </c>
      <c r="D78" s="113">
        <v>7.0111439999999998</v>
      </c>
      <c r="E78" s="113">
        <v>7.2955259999999997</v>
      </c>
      <c r="F78" s="113">
        <v>7.640892</v>
      </c>
      <c r="G78" s="113">
        <v>4.8887999999999998</v>
      </c>
      <c r="H78" s="114">
        <v>0.72714599999999996</v>
      </c>
      <c r="I78" s="114">
        <v>3.582306</v>
      </c>
      <c r="J78" s="253">
        <v>1.9276740000000001</v>
      </c>
      <c r="K78" s="114">
        <v>1.1116980000000001</v>
      </c>
      <c r="L78" s="114">
        <v>1.6431659999999999</v>
      </c>
      <c r="M78" s="115">
        <v>1.3803300000000001</v>
      </c>
      <c r="N78" s="395">
        <f t="shared" si="2"/>
        <v>38.512908000000003</v>
      </c>
    </row>
    <row r="79" spans="1:14" s="17" customFormat="1" ht="21" customHeight="1">
      <c r="A79" s="184" t="s">
        <v>141</v>
      </c>
      <c r="B79" s="134">
        <v>0</v>
      </c>
      <c r="C79" s="113">
        <v>1.8491199999999999E-2</v>
      </c>
      <c r="D79" s="113">
        <v>4.0115600000000001E-2</v>
      </c>
      <c r="E79" s="113">
        <v>2.16808E-2</v>
      </c>
      <c r="F79" s="113">
        <v>0</v>
      </c>
      <c r="G79" s="113">
        <v>0</v>
      </c>
      <c r="H79" s="114">
        <v>0</v>
      </c>
      <c r="I79" s="114">
        <v>0</v>
      </c>
      <c r="J79" s="114">
        <v>1.7517599999999998E-2</v>
      </c>
      <c r="K79" s="114">
        <v>1.5957200000000001E-2</v>
      </c>
      <c r="L79" s="114">
        <v>2.2446799999999999E-2</v>
      </c>
      <c r="M79" s="115">
        <v>3.4002400000000002E-2</v>
      </c>
      <c r="N79" s="395">
        <f t="shared" si="2"/>
        <v>0.17021160000000002</v>
      </c>
    </row>
    <row r="80" spans="1:14" s="17" customFormat="1" ht="21" customHeight="1">
      <c r="A80" s="184" t="s">
        <v>142</v>
      </c>
      <c r="B80" s="112">
        <v>1.166256</v>
      </c>
      <c r="C80" s="113">
        <v>0.83588399999999996</v>
      </c>
      <c r="D80" s="113">
        <v>1.38411</v>
      </c>
      <c r="E80" s="113">
        <v>1.9795860000000001</v>
      </c>
      <c r="F80" s="113">
        <v>0.91356300000000001</v>
      </c>
      <c r="G80" s="113">
        <v>0.27467999999999998</v>
      </c>
      <c r="H80" s="114">
        <v>7.3899000000000006E-2</v>
      </c>
      <c r="I80" s="114">
        <v>0.85207500000000003</v>
      </c>
      <c r="J80" s="253">
        <v>1.3025249999999999</v>
      </c>
      <c r="K80" s="114">
        <v>1.8981269999999999</v>
      </c>
      <c r="L80" s="114">
        <v>2.1052080000000002</v>
      </c>
      <c r="M80" s="115">
        <v>1.9084589999999999</v>
      </c>
      <c r="N80" s="395">
        <f t="shared" si="2"/>
        <v>14.694372000000001</v>
      </c>
    </row>
    <row r="81" spans="1:14" s="17" customFormat="1" ht="21" customHeight="1">
      <c r="A81" s="184" t="s">
        <v>143</v>
      </c>
      <c r="B81" s="112">
        <v>0.54394200000000004</v>
      </c>
      <c r="C81" s="113">
        <v>0.49499100000000001</v>
      </c>
      <c r="D81" s="113">
        <v>1.0011330000000001</v>
      </c>
      <c r="E81" s="113">
        <v>1.476342</v>
      </c>
      <c r="F81" s="113">
        <v>2.750013</v>
      </c>
      <c r="G81" s="113">
        <v>1.562211</v>
      </c>
      <c r="H81" s="114">
        <v>1.298745</v>
      </c>
      <c r="I81" s="114">
        <v>1.5211980000000001</v>
      </c>
      <c r="J81" s="253">
        <v>1.158255</v>
      </c>
      <c r="K81" s="114">
        <v>1.3261499999999999</v>
      </c>
      <c r="L81" s="114">
        <v>1.244124</v>
      </c>
      <c r="M81" s="115">
        <v>0.94506299999999999</v>
      </c>
      <c r="N81" s="395">
        <f>SUM(B81:M81)</f>
        <v>15.322167</v>
      </c>
    </row>
    <row r="82" spans="1:14" s="17" customFormat="1" ht="21" customHeight="1">
      <c r="A82" s="110" t="s">
        <v>144</v>
      </c>
      <c r="B82" s="112">
        <v>0.55778399999999995</v>
      </c>
      <c r="C82" s="127">
        <v>0</v>
      </c>
      <c r="D82" s="127">
        <v>3.8162880000000001</v>
      </c>
      <c r="E82" s="127">
        <v>4.6020960000000004</v>
      </c>
      <c r="F82" s="113">
        <v>5.6412000000000004</v>
      </c>
      <c r="G82" s="113">
        <v>4.1006159999999996</v>
      </c>
      <c r="H82" s="114">
        <v>1.9331640000000001</v>
      </c>
      <c r="I82" s="114">
        <v>2.1531600000000002</v>
      </c>
      <c r="J82" s="253">
        <v>0.70250400000000002</v>
      </c>
      <c r="K82" s="114">
        <v>0.53906399999999999</v>
      </c>
      <c r="L82" s="114">
        <v>1.3713120000000001</v>
      </c>
      <c r="M82" s="115">
        <v>1.022616</v>
      </c>
      <c r="N82" s="395">
        <f t="shared" si="2"/>
        <v>26.439804000000002</v>
      </c>
    </row>
    <row r="83" spans="1:14" s="17" customFormat="1" ht="21" customHeight="1">
      <c r="A83" s="110" t="s">
        <v>145</v>
      </c>
      <c r="B83" s="112">
        <v>2.8763999999999998</v>
      </c>
      <c r="C83" s="113">
        <v>2.5737000000000001</v>
      </c>
      <c r="D83" s="113">
        <v>2.8797000000000001</v>
      </c>
      <c r="E83" s="113">
        <v>2.7570000000000001</v>
      </c>
      <c r="F83" s="113">
        <v>4.8758999999999997</v>
      </c>
      <c r="G83" s="113">
        <v>5.6082000000000001</v>
      </c>
      <c r="H83" s="114">
        <v>4.5819000000000001</v>
      </c>
      <c r="I83" s="114">
        <v>4.0491000000000001</v>
      </c>
      <c r="J83" s="253">
        <v>3.3123</v>
      </c>
      <c r="K83" s="114">
        <v>3.1547999999999998</v>
      </c>
      <c r="L83" s="114">
        <v>2.8209</v>
      </c>
      <c r="M83" s="115">
        <v>2.6429999999999998</v>
      </c>
      <c r="N83" s="395">
        <f t="shared" si="2"/>
        <v>42.132900000000006</v>
      </c>
    </row>
    <row r="84" spans="1:14" s="17" customFormat="1" ht="21" customHeight="1">
      <c r="A84" s="110" t="s">
        <v>146</v>
      </c>
      <c r="B84" s="112">
        <v>0.14363999999999999</v>
      </c>
      <c r="C84" s="113">
        <v>0</v>
      </c>
      <c r="D84" s="113">
        <v>0</v>
      </c>
      <c r="E84" s="113">
        <v>0</v>
      </c>
      <c r="F84" s="113">
        <v>0</v>
      </c>
      <c r="G84" s="113">
        <v>0</v>
      </c>
      <c r="H84" s="114">
        <v>0.73212299999999997</v>
      </c>
      <c r="I84" s="114">
        <v>1.8534600000000001</v>
      </c>
      <c r="J84" s="253">
        <v>2.2310189999999999</v>
      </c>
      <c r="K84" s="114">
        <v>2.0493899999999998</v>
      </c>
      <c r="L84" s="114">
        <v>2.1206429999999998</v>
      </c>
      <c r="M84" s="115">
        <v>2.2869E-2</v>
      </c>
      <c r="N84" s="395">
        <f t="shared" si="2"/>
        <v>9.1531439999999993</v>
      </c>
    </row>
    <row r="85" spans="1:14" s="17" customFormat="1" ht="21" customHeight="1">
      <c r="A85" s="184" t="s">
        <v>147</v>
      </c>
      <c r="B85" s="134">
        <v>0.49269600000000002</v>
      </c>
      <c r="C85" s="113">
        <v>0.50275800000000004</v>
      </c>
      <c r="D85" s="113">
        <v>0.39018599999999998</v>
      </c>
      <c r="E85" s="113">
        <v>0.88736400000000004</v>
      </c>
      <c r="F85" s="113">
        <v>1.0063979999999999</v>
      </c>
      <c r="G85" s="113">
        <v>1.1466E-2</v>
      </c>
      <c r="H85" s="114">
        <v>0</v>
      </c>
      <c r="I85" s="114">
        <v>0</v>
      </c>
      <c r="J85" s="253">
        <v>0.230292</v>
      </c>
      <c r="K85" s="114">
        <v>0.60010200000000002</v>
      </c>
      <c r="L85" s="114">
        <v>0.71998200000000001</v>
      </c>
      <c r="M85" s="115">
        <v>0.73224</v>
      </c>
      <c r="N85" s="395">
        <f t="shared" si="2"/>
        <v>5.5734839999999997</v>
      </c>
    </row>
    <row r="86" spans="1:14" s="17" customFormat="1" ht="21" customHeight="1">
      <c r="A86" s="184" t="s">
        <v>148</v>
      </c>
      <c r="B86" s="112">
        <v>0.85511159999999997</v>
      </c>
      <c r="C86" s="113">
        <v>0.67389840000000001</v>
      </c>
      <c r="D86" s="113">
        <v>0.63806399999999996</v>
      </c>
      <c r="E86" s="113">
        <v>0.5887728000000001</v>
      </c>
      <c r="F86" s="113">
        <v>1.4762412</v>
      </c>
      <c r="G86" s="113">
        <v>4.4240349000000005</v>
      </c>
      <c r="H86" s="114">
        <v>4.7228832000000001</v>
      </c>
      <c r="I86" s="114">
        <v>4.3829099999999999</v>
      </c>
      <c r="J86" s="253">
        <v>2.8139076000000003</v>
      </c>
      <c r="K86" s="114">
        <v>1.9098071999999999</v>
      </c>
      <c r="L86" s="114">
        <v>1.3295771999999999</v>
      </c>
      <c r="M86" s="115">
        <v>1.0438091999999999</v>
      </c>
      <c r="N86" s="395">
        <f t="shared" si="2"/>
        <v>24.859017299999998</v>
      </c>
    </row>
    <row r="87" spans="1:14" s="17" customFormat="1" ht="21" customHeight="1">
      <c r="A87" s="184" t="s">
        <v>149</v>
      </c>
      <c r="B87" s="112">
        <v>6.4760000000000002E-4</v>
      </c>
      <c r="C87" s="113">
        <v>0.12973210000000002</v>
      </c>
      <c r="D87" s="113">
        <v>0.75445269999999998</v>
      </c>
      <c r="E87" s="113">
        <v>1.1646456999999999</v>
      </c>
      <c r="F87" s="113">
        <v>1.2231953999999998</v>
      </c>
      <c r="G87" s="113">
        <v>1.1148656000000001</v>
      </c>
      <c r="H87" s="114">
        <v>0.15813250000000001</v>
      </c>
      <c r="I87" s="114">
        <v>0.49514979999999997</v>
      </c>
      <c r="J87" s="253">
        <v>0.41267520000000002</v>
      </c>
      <c r="K87" s="114">
        <v>0.5296864</v>
      </c>
      <c r="L87" s="114">
        <v>0.62608390000000003</v>
      </c>
      <c r="M87" s="115">
        <v>0.3811021</v>
      </c>
      <c r="N87" s="395">
        <f t="shared" si="2"/>
        <v>6.9903689999999994</v>
      </c>
    </row>
    <row r="88" spans="1:14" s="17" customFormat="1" ht="21" customHeight="1">
      <c r="A88" s="184" t="s">
        <v>150</v>
      </c>
      <c r="B88" s="112">
        <v>1.5892097000000001</v>
      </c>
      <c r="C88" s="113">
        <v>1.4970406999999999</v>
      </c>
      <c r="D88" s="113">
        <v>1.8473491000000002</v>
      </c>
      <c r="E88" s="113">
        <v>1.7890047</v>
      </c>
      <c r="F88" s="113">
        <v>1.4339116000000001</v>
      </c>
      <c r="G88" s="113">
        <v>0.67964720000000001</v>
      </c>
      <c r="H88" s="114">
        <v>0.38929279999999999</v>
      </c>
      <c r="I88" s="114">
        <v>0.1659263</v>
      </c>
      <c r="J88" s="253">
        <v>0.20881350000000001</v>
      </c>
      <c r="K88" s="114">
        <v>1.3595809999999999</v>
      </c>
      <c r="L88" s="114">
        <v>0.13293949999999999</v>
      </c>
      <c r="M88" s="115">
        <v>0</v>
      </c>
      <c r="N88" s="395">
        <f t="shared" si="2"/>
        <v>11.092716100000001</v>
      </c>
    </row>
    <row r="89" spans="1:14" s="17" customFormat="1" ht="21" customHeight="1">
      <c r="A89" s="184" t="s">
        <v>151</v>
      </c>
      <c r="B89" s="134">
        <v>0.99916740000000004</v>
      </c>
      <c r="C89" s="113">
        <v>0.77493780000000001</v>
      </c>
      <c r="D89" s="113">
        <v>0.89884619999999993</v>
      </c>
      <c r="E89" s="113">
        <v>0.8938566</v>
      </c>
      <c r="F89" s="113">
        <v>0.37834020000000002</v>
      </c>
      <c r="G89" s="113">
        <v>0</v>
      </c>
      <c r="H89" s="114">
        <v>0</v>
      </c>
      <c r="I89" s="114">
        <v>0</v>
      </c>
      <c r="J89" s="114">
        <v>0</v>
      </c>
      <c r="K89" s="114">
        <v>2.9030400000000001E-2</v>
      </c>
      <c r="L89" s="114">
        <v>0</v>
      </c>
      <c r="M89" s="115">
        <v>0</v>
      </c>
      <c r="N89" s="395">
        <f t="shared" si="2"/>
        <v>3.9741786000000001</v>
      </c>
    </row>
    <row r="90" spans="1:14" s="17" customFormat="1" ht="21" customHeight="1">
      <c r="A90" s="184" t="s">
        <v>152</v>
      </c>
      <c r="B90" s="134">
        <v>1.6659594</v>
      </c>
      <c r="C90" s="113">
        <v>1.4124726000000001</v>
      </c>
      <c r="D90" s="113">
        <v>1.305801</v>
      </c>
      <c r="E90" s="113">
        <v>1.3894902</v>
      </c>
      <c r="F90" s="113">
        <v>1.4561693999999998</v>
      </c>
      <c r="G90" s="113">
        <v>1.6145513999999999</v>
      </c>
      <c r="H90" s="114">
        <v>1.6673202</v>
      </c>
      <c r="I90" s="114">
        <v>1.6584749999999999</v>
      </c>
      <c r="J90" s="253">
        <v>1.6126992</v>
      </c>
      <c r="K90" s="114">
        <v>1.6706088000000001</v>
      </c>
      <c r="L90" s="114">
        <v>1.616139</v>
      </c>
      <c r="M90" s="115">
        <v>1.6716293999999998</v>
      </c>
      <c r="N90" s="395">
        <f t="shared" si="2"/>
        <v>18.7413156</v>
      </c>
    </row>
    <row r="91" spans="1:14" s="17" customFormat="1" ht="21" customHeight="1">
      <c r="A91" s="186" t="s">
        <v>211</v>
      </c>
      <c r="B91" s="134">
        <v>0.1229103</v>
      </c>
      <c r="C91" s="113">
        <v>5.6103300000000002E-2</v>
      </c>
      <c r="D91" s="113">
        <v>3.6886199999999994E-2</v>
      </c>
      <c r="E91" s="113">
        <v>0.11096780000000001</v>
      </c>
      <c r="F91" s="113">
        <v>0.11057549999999999</v>
      </c>
      <c r="G91" s="113">
        <v>0.10332760000000001</v>
      </c>
      <c r="H91" s="114">
        <v>0.12802279999999999</v>
      </c>
      <c r="I91" s="114">
        <v>0.11309889999999999</v>
      </c>
      <c r="J91" s="114">
        <v>0.1105922</v>
      </c>
      <c r="K91" s="114">
        <v>0.11259469999999999</v>
      </c>
      <c r="L91" s="114">
        <v>0.1061674</v>
      </c>
      <c r="M91" s="115">
        <v>8.0551800000000007E-2</v>
      </c>
      <c r="N91" s="395">
        <f t="shared" si="2"/>
        <v>1.1917985</v>
      </c>
    </row>
    <row r="92" spans="1:14" s="17" customFormat="1" ht="21" customHeight="1">
      <c r="A92" s="186" t="s">
        <v>153</v>
      </c>
      <c r="B92" s="134">
        <v>9.2831999999999998E-2</v>
      </c>
      <c r="C92" s="113">
        <v>0.1510176</v>
      </c>
      <c r="D92" s="113">
        <v>0.17336520000000002</v>
      </c>
      <c r="E92" s="113">
        <v>0.1641552</v>
      </c>
      <c r="F92" s="113">
        <v>0.162078</v>
      </c>
      <c r="G92" s="113">
        <v>0.1299804</v>
      </c>
      <c r="H92" s="114">
        <v>0.1244304</v>
      </c>
      <c r="I92" s="114">
        <v>0.1391868</v>
      </c>
      <c r="J92" s="114">
        <v>5.3804400000000002E-2</v>
      </c>
      <c r="K92" s="114">
        <v>5.7071999999999999E-3</v>
      </c>
      <c r="L92" s="114">
        <v>4.0664400000000003E-2</v>
      </c>
      <c r="M92" s="115">
        <v>8.2226399999999991E-2</v>
      </c>
      <c r="N92" s="395">
        <f t="shared" si="2"/>
        <v>1.319448</v>
      </c>
    </row>
    <row r="93" spans="1:14" s="17" customFormat="1" ht="21" customHeight="1">
      <c r="A93" s="186" t="s">
        <v>154</v>
      </c>
      <c r="B93" s="134">
        <v>0.45943429999999996</v>
      </c>
      <c r="C93" s="113">
        <v>0.8088746</v>
      </c>
      <c r="D93" s="113">
        <v>1.2727441000000002</v>
      </c>
      <c r="E93" s="113">
        <v>1.2567686999999998</v>
      </c>
      <c r="F93" s="113">
        <v>1.324597</v>
      </c>
      <c r="G93" s="113">
        <v>0.62449369999999993</v>
      </c>
      <c r="H93" s="114">
        <v>0.51964770000000005</v>
      </c>
      <c r="I93" s="114">
        <v>0.51170300000000002</v>
      </c>
      <c r="J93" s="114">
        <v>0.2308383</v>
      </c>
      <c r="K93" s="114">
        <v>0.22207350000000001</v>
      </c>
      <c r="L93" s="114">
        <v>0.35129830000000001</v>
      </c>
      <c r="M93" s="115">
        <v>0.3647589</v>
      </c>
      <c r="N93" s="395">
        <f t="shared" si="2"/>
        <v>7.947232099999999</v>
      </c>
    </row>
    <row r="94" spans="1:14" s="17" customFormat="1" ht="21" customHeight="1">
      <c r="A94" s="186" t="s">
        <v>212</v>
      </c>
      <c r="B94" s="134">
        <v>3.64096E-2</v>
      </c>
      <c r="C94" s="113">
        <v>3.9126000000000001E-2</v>
      </c>
      <c r="D94" s="113">
        <v>4.4194199999999996E-2</v>
      </c>
      <c r="E94" s="113">
        <v>4.5137400000000001E-2</v>
      </c>
      <c r="F94" s="259">
        <v>4.4270400000000001E-2</v>
      </c>
      <c r="G94" s="113">
        <v>4.4959199999999998E-2</v>
      </c>
      <c r="H94" s="114">
        <v>4.1388000000000001E-2</v>
      </c>
      <c r="I94" s="260">
        <v>2.87946E-2</v>
      </c>
      <c r="J94" s="260">
        <v>2.4628199999999999E-2</v>
      </c>
      <c r="K94" s="114">
        <v>1.8973199999999999E-2</v>
      </c>
      <c r="L94" s="114">
        <v>2.8212000000000001E-2</v>
      </c>
      <c r="M94" s="135">
        <v>3.3605999999999997E-2</v>
      </c>
      <c r="N94" s="395">
        <f t="shared" si="2"/>
        <v>0.42969879999999994</v>
      </c>
    </row>
    <row r="95" spans="1:14" s="17" customFormat="1" ht="21" customHeight="1">
      <c r="A95" s="184" t="s">
        <v>155</v>
      </c>
      <c r="B95" s="134">
        <v>1.842876</v>
      </c>
      <c r="C95" s="113">
        <v>3.0078719999999999</v>
      </c>
      <c r="D95" s="113">
        <v>4.3805160000000001</v>
      </c>
      <c r="E95" s="113">
        <v>3.8409840000000002</v>
      </c>
      <c r="F95" s="113">
        <v>4.1917679999999997</v>
      </c>
      <c r="G95" s="113">
        <v>1.6483319999999999</v>
      </c>
      <c r="H95" s="114">
        <v>1.2340439999999999</v>
      </c>
      <c r="I95" s="114">
        <v>2.3788800000000001</v>
      </c>
      <c r="J95" s="114">
        <v>0.93113999999999997</v>
      </c>
      <c r="K95" s="114">
        <v>0.92307600000000001</v>
      </c>
      <c r="L95" s="114">
        <v>2.1034440000000001</v>
      </c>
      <c r="M95" s="115">
        <v>2.100924</v>
      </c>
      <c r="N95" s="395">
        <f t="shared" si="2"/>
        <v>28.583855999999994</v>
      </c>
    </row>
    <row r="96" spans="1:14" s="17" customFormat="1" ht="21" customHeight="1">
      <c r="A96" s="184" t="s">
        <v>156</v>
      </c>
      <c r="B96" s="134">
        <v>0.13030069999999999</v>
      </c>
      <c r="C96" s="134">
        <v>0.116545</v>
      </c>
      <c r="D96" s="134">
        <v>0.33439040000000003</v>
      </c>
      <c r="E96" s="134">
        <v>0.51578869999999999</v>
      </c>
      <c r="F96" s="134">
        <v>0.729572</v>
      </c>
      <c r="G96" s="113">
        <v>0.49153440000000004</v>
      </c>
      <c r="H96" s="114">
        <v>0.39194620000000002</v>
      </c>
      <c r="I96" s="114">
        <v>0.369952</v>
      </c>
      <c r="J96" s="114">
        <v>0.35489320000000002</v>
      </c>
      <c r="K96" s="114">
        <v>0.42306259999999996</v>
      </c>
      <c r="L96" s="114">
        <v>0.4250583</v>
      </c>
      <c r="M96" s="135">
        <v>0.34355159999999996</v>
      </c>
      <c r="N96" s="395">
        <f t="shared" si="2"/>
        <v>4.6265950999999994</v>
      </c>
    </row>
    <row r="97" spans="1:14" s="17" customFormat="1" ht="21" customHeight="1">
      <c r="A97" s="184" t="s">
        <v>157</v>
      </c>
      <c r="B97" s="134">
        <v>1.9595000000000001E-2</v>
      </c>
      <c r="C97" s="134">
        <v>5.2560000000000003E-2</v>
      </c>
      <c r="D97" s="134">
        <v>0.75970000000000004</v>
      </c>
      <c r="E97" s="134">
        <v>0.88707999999999998</v>
      </c>
      <c r="F97" s="134">
        <v>0.93062999999999996</v>
      </c>
      <c r="G97" s="113">
        <v>0.36967</v>
      </c>
      <c r="H97" s="114">
        <v>0.21149999999999999</v>
      </c>
      <c r="I97" s="114">
        <v>8.6599999999999996E-2</v>
      </c>
      <c r="J97" s="114">
        <v>5.1889999999999999E-2</v>
      </c>
      <c r="K97" s="114">
        <v>2.6984999999999999E-2</v>
      </c>
      <c r="L97" s="114">
        <v>4.0965000000000001E-2</v>
      </c>
      <c r="M97" s="135">
        <v>9.6399999999999993E-3</v>
      </c>
      <c r="N97" s="395">
        <f t="shared" si="2"/>
        <v>3.446815</v>
      </c>
    </row>
    <row r="98" spans="1:14" s="17" customFormat="1" ht="21" customHeight="1">
      <c r="A98" s="184" t="s">
        <v>158</v>
      </c>
      <c r="B98" s="134">
        <v>0.74171160000000003</v>
      </c>
      <c r="C98" s="134">
        <v>0.67737599999999998</v>
      </c>
      <c r="D98" s="134">
        <v>2.7969732</v>
      </c>
      <c r="E98" s="134">
        <v>3.1656743999999999</v>
      </c>
      <c r="F98" s="134">
        <v>5.0751792</v>
      </c>
      <c r="G98" s="113">
        <v>5.2263792000000002</v>
      </c>
      <c r="H98" s="114">
        <v>3.8530296000000002</v>
      </c>
      <c r="I98" s="114">
        <v>1.9541088</v>
      </c>
      <c r="J98" s="114">
        <v>1.3479479999999999</v>
      </c>
      <c r="K98" s="114">
        <v>0.97561799999999999</v>
      </c>
      <c r="L98" s="114">
        <v>1.5462468</v>
      </c>
      <c r="M98" s="135">
        <v>0.82502280000000006</v>
      </c>
      <c r="N98" s="395">
        <f t="shared" si="2"/>
        <v>28.185267599999996</v>
      </c>
    </row>
    <row r="99" spans="1:14" s="17" customFormat="1" ht="21" customHeight="1">
      <c r="A99" s="184" t="s">
        <v>46</v>
      </c>
      <c r="B99" s="134">
        <v>0.48988799999999999</v>
      </c>
      <c r="C99" s="134">
        <v>0.18162900000000001</v>
      </c>
      <c r="D99" s="134">
        <v>8.8452000000000003E-2</v>
      </c>
      <c r="E99" s="134">
        <v>0.57758399999999999</v>
      </c>
      <c r="F99" s="134">
        <v>0.81326699999999996</v>
      </c>
      <c r="G99" s="113">
        <v>0.33717599999999998</v>
      </c>
      <c r="H99" s="114">
        <v>0.31203900000000001</v>
      </c>
      <c r="I99" s="114">
        <v>0.25533899999999998</v>
      </c>
      <c r="J99" s="114">
        <v>0.234927</v>
      </c>
      <c r="K99" s="114">
        <v>0.208845</v>
      </c>
      <c r="L99" s="114">
        <v>0</v>
      </c>
      <c r="M99" s="135">
        <v>0</v>
      </c>
      <c r="N99" s="395">
        <f t="shared" si="2"/>
        <v>3.4991459999999996</v>
      </c>
    </row>
    <row r="100" spans="1:14" s="17" customFormat="1" ht="21" customHeight="1">
      <c r="A100" s="184" t="s">
        <v>47</v>
      </c>
      <c r="B100" s="134">
        <v>0.232182</v>
      </c>
      <c r="C100" s="134">
        <v>0.47199600000000003</v>
      </c>
      <c r="D100" s="134">
        <v>0.81773099999999999</v>
      </c>
      <c r="E100" s="134">
        <v>0.65844000000000003</v>
      </c>
      <c r="F100" s="134">
        <v>0.65324700000000002</v>
      </c>
      <c r="G100" s="113">
        <v>0.221832</v>
      </c>
      <c r="H100" s="114">
        <v>0.20543400000000001</v>
      </c>
      <c r="I100" s="114">
        <v>0.31909500000000002</v>
      </c>
      <c r="J100" s="114">
        <v>0.14624100000000001</v>
      </c>
      <c r="K100" s="114">
        <v>0.146952</v>
      </c>
      <c r="L100" s="114">
        <v>0.372222</v>
      </c>
      <c r="M100" s="135">
        <v>0.296622</v>
      </c>
      <c r="N100" s="395">
        <f t="shared" si="2"/>
        <v>4.5419939999999999</v>
      </c>
    </row>
    <row r="101" spans="1:14" s="17" customFormat="1" ht="21" customHeight="1">
      <c r="A101" s="184" t="s">
        <v>48</v>
      </c>
      <c r="B101" s="134">
        <v>0.103724</v>
      </c>
      <c r="C101" s="134">
        <v>6.6528000000000004E-2</v>
      </c>
      <c r="D101" s="134">
        <v>0.38566400000000001</v>
      </c>
      <c r="E101" s="134">
        <v>0.46790799999999999</v>
      </c>
      <c r="F101" s="134">
        <v>0.72227600000000003</v>
      </c>
      <c r="G101" s="113">
        <v>0.84082400000000002</v>
      </c>
      <c r="H101" s="114">
        <v>0.55254800000000004</v>
      </c>
      <c r="I101" s="114">
        <v>0.55582799999999999</v>
      </c>
      <c r="J101" s="114">
        <v>0.23119200000000001</v>
      </c>
      <c r="K101" s="114">
        <v>0.174044</v>
      </c>
      <c r="L101" s="114">
        <v>0.22037599999999999</v>
      </c>
      <c r="M101" s="115">
        <v>0.173096</v>
      </c>
      <c r="N101" s="395">
        <f t="shared" si="2"/>
        <v>4.4940080000000009</v>
      </c>
    </row>
    <row r="102" spans="1:14" s="17" customFormat="1" ht="21" customHeight="1">
      <c r="A102" s="184" t="s">
        <v>49</v>
      </c>
      <c r="B102" s="134">
        <v>0.92325000000000002</v>
      </c>
      <c r="C102" s="134">
        <v>0.90573000000000004</v>
      </c>
      <c r="D102" s="134">
        <v>0.87053999999999998</v>
      </c>
      <c r="E102" s="134">
        <v>0.94301999999999997</v>
      </c>
      <c r="F102" s="134">
        <v>1.1634</v>
      </c>
      <c r="G102" s="113">
        <v>1.1789099999999999</v>
      </c>
      <c r="H102" s="114">
        <v>1.4176500000000001</v>
      </c>
      <c r="I102" s="114">
        <v>1.3703099999999999</v>
      </c>
      <c r="J102" s="114">
        <v>1.13514</v>
      </c>
      <c r="K102" s="114">
        <v>1.06992</v>
      </c>
      <c r="L102" s="114">
        <v>0.95399999999999996</v>
      </c>
      <c r="M102" s="115">
        <v>0.90917999999999999</v>
      </c>
      <c r="N102" s="395">
        <f t="shared" si="2"/>
        <v>12.841049999999999</v>
      </c>
    </row>
    <row r="103" spans="1:14" s="17" customFormat="1" ht="21" customHeight="1">
      <c r="A103" s="184" t="s">
        <v>50</v>
      </c>
      <c r="B103" s="134">
        <v>6.5434999999999993E-2</v>
      </c>
      <c r="C103" s="134">
        <v>5.8970000000000002E-2</v>
      </c>
      <c r="D103" s="134">
        <v>7.9354999999999995E-2</v>
      </c>
      <c r="E103" s="134">
        <v>0.43522</v>
      </c>
      <c r="F103" s="134">
        <v>0.67507499999999998</v>
      </c>
      <c r="G103" s="113">
        <v>0.212835</v>
      </c>
      <c r="H103" s="114">
        <v>0.222</v>
      </c>
      <c r="I103" s="114">
        <v>0.100075</v>
      </c>
      <c r="J103" s="114">
        <v>7.1779999999999997E-2</v>
      </c>
      <c r="K103" s="114">
        <v>0.100325</v>
      </c>
      <c r="L103" s="114">
        <v>6.1464999999999999E-2</v>
      </c>
      <c r="M103" s="135">
        <v>5.4120000000000001E-2</v>
      </c>
      <c r="N103" s="395">
        <f t="shared" si="2"/>
        <v>2.1366550000000002</v>
      </c>
    </row>
    <row r="104" spans="1:14" s="17" customFormat="1" ht="21" customHeight="1">
      <c r="A104" s="184" t="s">
        <v>51</v>
      </c>
      <c r="B104" s="134">
        <v>0.36615599999999998</v>
      </c>
      <c r="C104" s="134">
        <v>0.36625049999999998</v>
      </c>
      <c r="D104" s="134">
        <v>0.82712699999999995</v>
      </c>
      <c r="E104" s="134">
        <v>1.68336</v>
      </c>
      <c r="F104" s="134">
        <v>2.1594194999999998</v>
      </c>
      <c r="G104" s="113">
        <v>0.90036450000000001</v>
      </c>
      <c r="H104" s="114">
        <v>0.65979900000000002</v>
      </c>
      <c r="I104" s="114">
        <v>1.3928039999999999</v>
      </c>
      <c r="J104" s="114">
        <v>0.85097250000000002</v>
      </c>
      <c r="K104" s="114">
        <v>0.61563599999999996</v>
      </c>
      <c r="L104" s="114">
        <v>0.94682699999999997</v>
      </c>
      <c r="M104" s="135">
        <v>0.60880049999999997</v>
      </c>
      <c r="N104" s="395">
        <f t="shared" si="2"/>
        <v>11.377516499999999</v>
      </c>
    </row>
    <row r="105" spans="1:14" s="17" customFormat="1" ht="21" customHeight="1">
      <c r="A105" s="184" t="s">
        <v>162</v>
      </c>
      <c r="B105" s="134"/>
      <c r="C105" s="134"/>
      <c r="D105" s="134"/>
      <c r="E105" s="134"/>
      <c r="F105" s="134"/>
      <c r="G105" s="113"/>
      <c r="H105" s="114"/>
      <c r="I105" s="114"/>
      <c r="J105" s="114"/>
      <c r="K105" s="114"/>
      <c r="L105" s="114"/>
      <c r="M105" s="115">
        <v>6.9999999999999999E-4</v>
      </c>
      <c r="N105" s="395">
        <f t="shared" si="2"/>
        <v>6.9999999999999999E-4</v>
      </c>
    </row>
    <row r="106" spans="1:14" s="17" customFormat="1" ht="21" customHeight="1">
      <c r="A106" s="184" t="s">
        <v>75</v>
      </c>
      <c r="B106" s="134">
        <v>0.83830319999999992</v>
      </c>
      <c r="C106" s="134">
        <v>1.2661992</v>
      </c>
      <c r="D106" s="134">
        <v>3.1273703999999998</v>
      </c>
      <c r="E106" s="134">
        <v>3.2233320000000001</v>
      </c>
      <c r="F106" s="134">
        <v>3.2579567999999997</v>
      </c>
      <c r="G106" s="113">
        <v>1.1572343999999999</v>
      </c>
      <c r="H106" s="114">
        <v>1.1346048</v>
      </c>
      <c r="I106" s="114">
        <v>1.4757119999999999</v>
      </c>
      <c r="J106" s="114">
        <v>0.65656080000000006</v>
      </c>
      <c r="K106" s="114">
        <v>0.5935608</v>
      </c>
      <c r="L106" s="114">
        <v>1.2782448</v>
      </c>
      <c r="M106" s="115">
        <v>1.19028</v>
      </c>
      <c r="N106" s="395">
        <f t="shared" si="2"/>
        <v>19.1993592</v>
      </c>
    </row>
    <row r="107" spans="1:14" s="17" customFormat="1" ht="21" customHeight="1">
      <c r="A107" s="184" t="s">
        <v>76</v>
      </c>
      <c r="B107" s="151">
        <v>8.5136000000000003E-2</v>
      </c>
      <c r="C107" s="151">
        <v>0.116272</v>
      </c>
      <c r="D107" s="151">
        <v>0.10087400000000001</v>
      </c>
      <c r="E107" s="151">
        <v>3.1494000000000001E-2</v>
      </c>
      <c r="F107" s="151">
        <v>0</v>
      </c>
      <c r="G107" s="107">
        <v>0</v>
      </c>
      <c r="H107" s="108">
        <v>0</v>
      </c>
      <c r="I107" s="108">
        <v>0</v>
      </c>
      <c r="J107" s="108">
        <v>0</v>
      </c>
      <c r="K107" s="108">
        <v>0.12631999999999999</v>
      </c>
      <c r="L107" s="108">
        <v>0.18035399999999999</v>
      </c>
      <c r="M107" s="109">
        <v>0.21018200000000001</v>
      </c>
      <c r="N107" s="395">
        <f t="shared" si="2"/>
        <v>0.85063199999999994</v>
      </c>
    </row>
    <row r="108" spans="1:14" s="17" customFormat="1" ht="21" customHeight="1">
      <c r="A108" s="285" t="s">
        <v>78</v>
      </c>
      <c r="B108" s="151">
        <v>0.2184112</v>
      </c>
      <c r="C108" s="151">
        <v>0.2036664</v>
      </c>
      <c r="D108" s="151">
        <v>1.1492208000000002</v>
      </c>
      <c r="E108" s="151">
        <v>1.1088</v>
      </c>
      <c r="F108" s="151">
        <v>1.7871336</v>
      </c>
      <c r="G108" s="107">
        <v>1.8311831999999999</v>
      </c>
      <c r="H108" s="108">
        <v>1.0456992000000001</v>
      </c>
      <c r="I108" s="108">
        <v>0.51740640000000004</v>
      </c>
      <c r="J108" s="108">
        <v>0.2790144</v>
      </c>
      <c r="K108" s="108">
        <v>0.244944</v>
      </c>
      <c r="L108" s="108">
        <v>0.38416</v>
      </c>
      <c r="M108" s="109">
        <v>0.238896</v>
      </c>
      <c r="N108" s="395">
        <f t="shared" si="2"/>
        <v>9.0085352000000007</v>
      </c>
    </row>
    <row r="109" spans="1:14" s="17" customFormat="1" ht="21" customHeight="1">
      <c r="A109" s="184" t="s">
        <v>77</v>
      </c>
      <c r="B109" s="151">
        <v>0.232736</v>
      </c>
      <c r="C109" s="151">
        <v>0.193158</v>
      </c>
      <c r="D109" s="151">
        <v>0.96541200000000005</v>
      </c>
      <c r="E109" s="151">
        <v>1.1082959999999999</v>
      </c>
      <c r="F109" s="151">
        <v>0.799848</v>
      </c>
      <c r="G109" s="107">
        <v>0</v>
      </c>
      <c r="H109" s="108">
        <v>1.0391220000000001</v>
      </c>
      <c r="I109" s="108">
        <v>0.63352799999999998</v>
      </c>
      <c r="J109" s="108">
        <v>0.36386279999999999</v>
      </c>
      <c r="K109" s="108">
        <v>0.30171959999999998</v>
      </c>
      <c r="L109" s="108">
        <v>0.42177240000000005</v>
      </c>
      <c r="M109" s="109">
        <v>0.2538648</v>
      </c>
      <c r="N109" s="395">
        <f t="shared" si="2"/>
        <v>6.3133195999999998</v>
      </c>
    </row>
    <row r="110" spans="1:14" s="17" customFormat="1" ht="21" customHeight="1">
      <c r="A110" s="184" t="s">
        <v>81</v>
      </c>
      <c r="B110" s="134">
        <v>4.9350000000000002E-3</v>
      </c>
      <c r="C110" s="134">
        <v>3.1320000000000001E-2</v>
      </c>
      <c r="D110" s="134">
        <v>0.15945999999999999</v>
      </c>
      <c r="E110" s="134">
        <v>0.25631300000000001</v>
      </c>
      <c r="F110" s="134">
        <v>0.29110399999999997</v>
      </c>
      <c r="G110" s="113">
        <v>0.15046499999999999</v>
      </c>
      <c r="H110" s="114">
        <v>8.4235000000000004E-2</v>
      </c>
      <c r="I110" s="114">
        <v>5.5746999999999998E-2</v>
      </c>
      <c r="J110" s="114">
        <v>3.8420000000000003E-2</v>
      </c>
      <c r="K110" s="114">
        <v>3.7400000000000003E-2</v>
      </c>
      <c r="L110" s="114">
        <v>3.1276999999999999E-2</v>
      </c>
      <c r="M110" s="115">
        <v>4.6316000000000003E-2</v>
      </c>
      <c r="N110" s="395">
        <f t="shared" si="2"/>
        <v>1.1869919999999998</v>
      </c>
    </row>
    <row r="111" spans="1:14" s="17" customFormat="1" ht="21" customHeight="1">
      <c r="A111" s="184" t="s">
        <v>159</v>
      </c>
      <c r="B111" s="134"/>
      <c r="C111" s="134"/>
      <c r="D111" s="134"/>
      <c r="E111" s="134"/>
      <c r="F111" s="134"/>
      <c r="G111" s="113"/>
      <c r="H111" s="114"/>
      <c r="I111" s="114"/>
      <c r="J111" s="114"/>
      <c r="K111" s="114">
        <v>0.27156000000000002</v>
      </c>
      <c r="L111" s="114">
        <v>0.76902000000000004</v>
      </c>
      <c r="M111" s="135">
        <v>0.50172000000000005</v>
      </c>
      <c r="N111" s="395">
        <f t="shared" si="2"/>
        <v>1.5423</v>
      </c>
    </row>
    <row r="112" spans="1:14" s="17" customFormat="1" ht="21" customHeight="1">
      <c r="A112" s="184" t="s">
        <v>83</v>
      </c>
      <c r="B112" s="119"/>
      <c r="C112" s="119"/>
      <c r="D112" s="119"/>
      <c r="E112" s="119"/>
      <c r="F112" s="119"/>
      <c r="G112" s="120"/>
      <c r="H112" s="114">
        <v>8.9599999999999992E-3</v>
      </c>
      <c r="I112" s="114">
        <v>0.59985999999999995</v>
      </c>
      <c r="J112" s="114">
        <v>0.66624000000000005</v>
      </c>
      <c r="K112" s="129">
        <v>0.55866000000000005</v>
      </c>
      <c r="L112" s="129">
        <v>1.14306</v>
      </c>
      <c r="M112" s="130">
        <v>0.83916000000000002</v>
      </c>
      <c r="N112" s="395">
        <f t="shared" si="2"/>
        <v>3.8159399999999999</v>
      </c>
    </row>
    <row r="113" spans="1:15" s="17" customFormat="1" ht="21" customHeight="1" thickBot="1">
      <c r="A113" s="291" t="s">
        <v>160</v>
      </c>
      <c r="B113" s="119"/>
      <c r="C113" s="119"/>
      <c r="D113" s="119"/>
      <c r="E113" s="119"/>
      <c r="F113" s="119"/>
      <c r="G113" s="120"/>
      <c r="H113" s="129"/>
      <c r="I113" s="129"/>
      <c r="J113" s="129"/>
      <c r="K113" s="162">
        <v>2.0699999999999999E-4</v>
      </c>
      <c r="L113" s="162">
        <v>6.8999999999999997E-5</v>
      </c>
      <c r="M113" s="130"/>
      <c r="N113" s="416">
        <f t="shared" si="2"/>
        <v>2.7599999999999999E-4</v>
      </c>
    </row>
    <row r="114" spans="1:15" s="17" customFormat="1" ht="21" customHeight="1" thickBot="1">
      <c r="A114" s="283" t="s">
        <v>52</v>
      </c>
      <c r="B114" s="227">
        <f>B115+B117+B118+B119</f>
        <v>214.26025190000001</v>
      </c>
      <c r="C114" s="219">
        <f>C115+C117+C118+C119</f>
        <v>312.03719269999999</v>
      </c>
      <c r="D114" s="219">
        <f t="shared" ref="D114:M114" si="9">D115+D117+D118+D119</f>
        <v>217.88131079999997</v>
      </c>
      <c r="E114" s="219">
        <f t="shared" si="9"/>
        <v>36.220856300000001</v>
      </c>
      <c r="F114" s="219">
        <f t="shared" si="9"/>
        <v>6.5596752999999994</v>
      </c>
      <c r="G114" s="219">
        <f t="shared" si="9"/>
        <v>9.1708600000002971E-2</v>
      </c>
      <c r="H114" s="219">
        <f t="shared" si="9"/>
        <v>0.54645340000000076</v>
      </c>
      <c r="I114" s="219">
        <f t="shared" si="9"/>
        <v>47.646898199999995</v>
      </c>
      <c r="J114" s="219">
        <f t="shared" si="9"/>
        <v>91.612049799999994</v>
      </c>
      <c r="K114" s="219">
        <f t="shared" si="9"/>
        <v>122.6068156</v>
      </c>
      <c r="L114" s="219">
        <f t="shared" si="9"/>
        <v>221.39335730000005</v>
      </c>
      <c r="M114" s="240">
        <f t="shared" si="9"/>
        <v>339.212175</v>
      </c>
      <c r="N114" s="398">
        <f t="shared" si="2"/>
        <v>1610.0687449000002</v>
      </c>
    </row>
    <row r="115" spans="1:15" s="19" customFormat="1" ht="21" customHeight="1">
      <c r="A115" s="153" t="s">
        <v>53</v>
      </c>
      <c r="B115" s="154">
        <v>136.80551500000001</v>
      </c>
      <c r="C115" s="107">
        <v>132.61732000000001</v>
      </c>
      <c r="D115" s="107">
        <v>71.959904999999964</v>
      </c>
      <c r="E115" s="107">
        <v>29.700704999999999</v>
      </c>
      <c r="F115" s="155"/>
      <c r="G115" s="107"/>
      <c r="H115" s="108"/>
      <c r="I115" s="108">
        <v>15.451924999999999</v>
      </c>
      <c r="J115" s="250">
        <v>75.689004999999995</v>
      </c>
      <c r="K115" s="108">
        <v>10.074579999999999</v>
      </c>
      <c r="L115" s="108">
        <v>0.21296000000000001</v>
      </c>
      <c r="M115" s="109">
        <v>98.082644000000002</v>
      </c>
      <c r="N115" s="394">
        <f t="shared" si="2"/>
        <v>570.594559</v>
      </c>
    </row>
    <row r="116" spans="1:15" s="19" customFormat="1" ht="21" customHeight="1">
      <c r="A116" s="292" t="s">
        <v>166</v>
      </c>
      <c r="B116" s="154">
        <v>0</v>
      </c>
      <c r="C116" s="107">
        <v>129.84651959999999</v>
      </c>
      <c r="D116" s="107">
        <v>61.394983000000003</v>
      </c>
      <c r="E116" s="107">
        <v>0</v>
      </c>
      <c r="F116" s="155">
        <v>0</v>
      </c>
      <c r="G116" s="107">
        <v>0</v>
      </c>
      <c r="H116" s="108">
        <v>0</v>
      </c>
      <c r="I116" s="108">
        <v>0</v>
      </c>
      <c r="J116" s="250">
        <v>0</v>
      </c>
      <c r="K116" s="108">
        <v>0</v>
      </c>
      <c r="L116" s="108">
        <v>0</v>
      </c>
      <c r="M116" s="109">
        <v>93.988711899999998</v>
      </c>
      <c r="N116" s="395">
        <f t="shared" si="2"/>
        <v>285.23021449999999</v>
      </c>
    </row>
    <row r="117" spans="1:15" s="19" customFormat="1" ht="21" customHeight="1">
      <c r="A117" s="157" t="s">
        <v>54</v>
      </c>
      <c r="B117" s="158"/>
      <c r="C117" s="127"/>
      <c r="D117" s="113"/>
      <c r="E117" s="113"/>
      <c r="F117" s="149"/>
      <c r="G117" s="113"/>
      <c r="H117" s="114"/>
      <c r="I117" s="114"/>
      <c r="J117" s="253">
        <v>14.4483981</v>
      </c>
      <c r="K117" s="114">
        <v>64.775872100000001</v>
      </c>
      <c r="L117" s="114">
        <v>144.11361490000002</v>
      </c>
      <c r="M117" s="115">
        <v>89.803323000000006</v>
      </c>
      <c r="N117" s="395">
        <f t="shared" si="2"/>
        <v>313.14120810000003</v>
      </c>
    </row>
    <row r="118" spans="1:15" s="19" customFormat="1" ht="21" customHeight="1">
      <c r="A118" s="159" t="s">
        <v>55</v>
      </c>
      <c r="B118" s="158">
        <v>77.454736899999986</v>
      </c>
      <c r="C118" s="113">
        <v>179.41987269999998</v>
      </c>
      <c r="D118" s="113">
        <v>145.9214058</v>
      </c>
      <c r="E118" s="113">
        <v>6.5201513000000002</v>
      </c>
      <c r="F118" s="113">
        <v>6.5596752999999994</v>
      </c>
      <c r="G118" s="113">
        <v>9.1708600000002971E-2</v>
      </c>
      <c r="H118" s="114">
        <v>0.54645340000000076</v>
      </c>
      <c r="I118" s="114">
        <v>32.1949732</v>
      </c>
      <c r="J118" s="250">
        <v>1.4746466999999999</v>
      </c>
      <c r="K118" s="114">
        <v>47.756363499999999</v>
      </c>
      <c r="L118" s="114">
        <v>77.066782400000008</v>
      </c>
      <c r="M118" s="115">
        <v>151.32620800000001</v>
      </c>
      <c r="N118" s="399">
        <f>SUM(B118:M118)</f>
        <v>726.33297779999998</v>
      </c>
    </row>
    <row r="119" spans="1:15" s="19" customFormat="1" ht="21" customHeight="1" thickBot="1">
      <c r="A119" s="159" t="s">
        <v>56</v>
      </c>
      <c r="B119" s="160"/>
      <c r="C119" s="120"/>
      <c r="D119" s="120"/>
      <c r="E119" s="120"/>
      <c r="F119" s="120"/>
      <c r="G119" s="161"/>
      <c r="H119" s="129"/>
      <c r="I119" s="129"/>
      <c r="J119" s="268"/>
      <c r="K119" s="129"/>
      <c r="L119" s="129"/>
      <c r="M119" s="130"/>
      <c r="N119" s="396">
        <f>SUM(B119:M119)</f>
        <v>0</v>
      </c>
    </row>
    <row r="120" spans="1:15" s="17" customFormat="1" ht="40.5" customHeight="1" thickBot="1">
      <c r="A120" s="269" t="s">
        <v>57</v>
      </c>
      <c r="B120" s="221">
        <f>B121+B122+B123</f>
        <v>26.432409</v>
      </c>
      <c r="C120" s="221">
        <f t="shared" ref="C120:M120" si="10">C121+C122+C123</f>
        <v>24.658749400000037</v>
      </c>
      <c r="D120" s="221">
        <f t="shared" si="10"/>
        <v>0</v>
      </c>
      <c r="E120" s="221">
        <f t="shared" si="10"/>
        <v>0</v>
      </c>
      <c r="F120" s="221">
        <f t="shared" si="10"/>
        <v>0</v>
      </c>
      <c r="G120" s="221">
        <f t="shared" si="10"/>
        <v>31.1272567</v>
      </c>
      <c r="H120" s="221">
        <f t="shared" si="10"/>
        <v>19.5690414</v>
      </c>
      <c r="I120" s="221">
        <f t="shared" si="10"/>
        <v>0</v>
      </c>
      <c r="J120" s="221">
        <f t="shared" si="10"/>
        <v>0</v>
      </c>
      <c r="K120" s="221">
        <f t="shared" si="10"/>
        <v>0</v>
      </c>
      <c r="L120" s="221">
        <f t="shared" si="10"/>
        <v>0</v>
      </c>
      <c r="M120" s="221">
        <f t="shared" si="10"/>
        <v>0</v>
      </c>
      <c r="N120" s="392">
        <f t="shared" ref="N120:N123" si="11">SUM(B120:M120)</f>
        <v>101.78745650000005</v>
      </c>
    </row>
    <row r="121" spans="1:15" s="19" customFormat="1" ht="21" customHeight="1">
      <c r="A121" s="105" t="s">
        <v>55</v>
      </c>
      <c r="B121" s="270">
        <v>26.432409</v>
      </c>
      <c r="C121" s="131">
        <v>24.658749400000037</v>
      </c>
      <c r="D121" s="131"/>
      <c r="E121" s="131"/>
      <c r="F121" s="131"/>
      <c r="G121" s="131">
        <v>31.1272567</v>
      </c>
      <c r="H121" s="132">
        <v>19.5690414</v>
      </c>
      <c r="I121" s="132"/>
      <c r="J121" s="271"/>
      <c r="K121" s="132"/>
      <c r="L121" s="132"/>
      <c r="M121" s="143"/>
      <c r="N121" s="400">
        <f t="shared" si="11"/>
        <v>101.78745650000005</v>
      </c>
    </row>
    <row r="122" spans="1:15" s="19" customFormat="1" ht="21" customHeight="1">
      <c r="A122" s="110" t="s">
        <v>53</v>
      </c>
      <c r="B122" s="272"/>
      <c r="C122" s="113"/>
      <c r="D122" s="113"/>
      <c r="E122" s="113"/>
      <c r="F122" s="113"/>
      <c r="G122" s="113"/>
      <c r="H122" s="114"/>
      <c r="I122" s="114"/>
      <c r="J122" s="253"/>
      <c r="K122" s="114"/>
      <c r="L122" s="114"/>
      <c r="M122" s="135"/>
      <c r="N122" s="390">
        <f t="shared" si="11"/>
        <v>0</v>
      </c>
    </row>
    <row r="123" spans="1:15" s="19" customFormat="1" ht="21" customHeight="1" thickBot="1">
      <c r="A123" s="273" t="s">
        <v>56</v>
      </c>
      <c r="B123" s="274"/>
      <c r="C123" s="163"/>
      <c r="D123" s="163"/>
      <c r="E123" s="163"/>
      <c r="F123" s="163"/>
      <c r="G123" s="163"/>
      <c r="H123" s="164"/>
      <c r="I123" s="164"/>
      <c r="J123" s="275"/>
      <c r="K123" s="164"/>
      <c r="L123" s="164"/>
      <c r="M123" s="165"/>
      <c r="N123" s="401">
        <f t="shared" si="11"/>
        <v>0</v>
      </c>
    </row>
    <row r="124" spans="1:15" s="17" customFormat="1" ht="21" customHeight="1" thickBot="1">
      <c r="A124" s="276" t="s">
        <v>2</v>
      </c>
      <c r="B124" s="167">
        <f t="shared" ref="B124:M124" si="12">B4+B114+B120</f>
        <v>1271.5821440999998</v>
      </c>
      <c r="C124" s="167">
        <f t="shared" si="12"/>
        <v>1187.312023</v>
      </c>
      <c r="D124" s="167">
        <f t="shared" si="12"/>
        <v>1085.0147850999999</v>
      </c>
      <c r="E124" s="167">
        <f t="shared" si="12"/>
        <v>980.01672320000011</v>
      </c>
      <c r="F124" s="167">
        <f t="shared" si="12"/>
        <v>992.51249519999988</v>
      </c>
      <c r="G124" s="167">
        <f t="shared" si="12"/>
        <v>1030.5845524999997</v>
      </c>
      <c r="H124" s="167">
        <f t="shared" si="12"/>
        <v>1030.0660514000001</v>
      </c>
      <c r="I124" s="167">
        <f t="shared" si="12"/>
        <v>996.20840669999995</v>
      </c>
      <c r="J124" s="167">
        <f t="shared" si="12"/>
        <v>968.52875219999999</v>
      </c>
      <c r="K124" s="167">
        <f t="shared" si="12"/>
        <v>974.11376040000005</v>
      </c>
      <c r="L124" s="167">
        <f t="shared" si="12"/>
        <v>1086.7540391</v>
      </c>
      <c r="M124" s="167">
        <f t="shared" si="12"/>
        <v>1268.9824275999999</v>
      </c>
      <c r="N124" s="402">
        <f>SUM(B124:M124)</f>
        <v>12871.676160499999</v>
      </c>
    </row>
    <row r="125" spans="1:15" s="17" customFormat="1" ht="21" customHeight="1" thickBot="1">
      <c r="A125" s="166" t="s">
        <v>58</v>
      </c>
      <c r="B125" s="168">
        <v>29.912115399999976</v>
      </c>
      <c r="C125" s="169">
        <v>20.673080500000118</v>
      </c>
      <c r="D125" s="169">
        <v>17.586408299999952</v>
      </c>
      <c r="E125" s="169">
        <v>16.938136699999809</v>
      </c>
      <c r="F125" s="169">
        <v>13.304395200000167</v>
      </c>
      <c r="G125" s="284">
        <v>11.427241700000048</v>
      </c>
      <c r="H125" s="169">
        <v>12.2115645</v>
      </c>
      <c r="I125" s="169">
        <v>12.311618700000048</v>
      </c>
      <c r="J125" s="169">
        <v>16.573639799999832</v>
      </c>
      <c r="K125" s="169">
        <v>19.664842599999904</v>
      </c>
      <c r="L125" s="169">
        <v>18.607762899999855</v>
      </c>
      <c r="M125" s="170">
        <v>26.749921199999811</v>
      </c>
      <c r="N125" s="402">
        <f>SUM(B125:M125)</f>
        <v>215.96072749999954</v>
      </c>
    </row>
    <row r="126" spans="1:15" s="17" customFormat="1" ht="21" customHeight="1" thickBot="1">
      <c r="A126" s="171" t="s">
        <v>3</v>
      </c>
      <c r="B126" s="172">
        <f>B124-B125</f>
        <v>1241.6700286999999</v>
      </c>
      <c r="C126" s="172">
        <f t="shared" ref="C126:M126" si="13">C124-C125</f>
        <v>1166.6389424999998</v>
      </c>
      <c r="D126" s="172">
        <f t="shared" si="13"/>
        <v>1067.4283768</v>
      </c>
      <c r="E126" s="172">
        <f t="shared" si="13"/>
        <v>963.07858650000026</v>
      </c>
      <c r="F126" s="172">
        <f t="shared" si="13"/>
        <v>979.20809999999972</v>
      </c>
      <c r="G126" s="172">
        <f t="shared" si="13"/>
        <v>1019.1573107999997</v>
      </c>
      <c r="H126" s="172">
        <f t="shared" si="13"/>
        <v>1017.8544869000001</v>
      </c>
      <c r="I126" s="172">
        <f t="shared" si="13"/>
        <v>983.8967879999999</v>
      </c>
      <c r="J126" s="172">
        <f t="shared" si="13"/>
        <v>951.95511240000019</v>
      </c>
      <c r="K126" s="172">
        <f t="shared" si="13"/>
        <v>954.44891780000012</v>
      </c>
      <c r="L126" s="172">
        <f t="shared" si="13"/>
        <v>1068.1462762000001</v>
      </c>
      <c r="M126" s="172">
        <f t="shared" si="13"/>
        <v>1242.2325064000001</v>
      </c>
      <c r="N126" s="415">
        <f>SUM(B126:M126)</f>
        <v>12655.715433000001</v>
      </c>
      <c r="O126" s="26"/>
    </row>
    <row r="127" spans="1:15" s="19" customFormat="1" ht="33" customHeight="1" thickBot="1">
      <c r="B127" s="27"/>
      <c r="C127" s="27"/>
      <c r="D127" s="27"/>
      <c r="E127" s="28"/>
      <c r="F127" s="29"/>
      <c r="G127" s="29"/>
      <c r="H127" s="30"/>
      <c r="I127" s="28"/>
      <c r="J127" s="31"/>
      <c r="K127" s="28"/>
      <c r="L127" s="28"/>
      <c r="M127" s="28"/>
      <c r="N127" s="418"/>
    </row>
    <row r="128" spans="1:15" s="17" customFormat="1" ht="21" customHeight="1" thickBot="1">
      <c r="A128" s="32" t="s">
        <v>13</v>
      </c>
      <c r="B128" s="6">
        <f t="shared" ref="B128:L128" si="14">B129+B133+B151</f>
        <v>1191.4354466999998</v>
      </c>
      <c r="C128" s="6">
        <f t="shared" si="14"/>
        <v>1124.0687518000004</v>
      </c>
      <c r="D128" s="6">
        <f t="shared" si="14"/>
        <v>1050.2250159</v>
      </c>
      <c r="E128" s="6">
        <f t="shared" si="14"/>
        <v>940.68523219999997</v>
      </c>
      <c r="F128" s="92">
        <f t="shared" si="14"/>
        <v>892.04511680000007</v>
      </c>
      <c r="G128" s="92">
        <f t="shared" si="14"/>
        <v>902.88673949999986</v>
      </c>
      <c r="H128" s="92">
        <f t="shared" si="14"/>
        <v>958.81542980000006</v>
      </c>
      <c r="I128" s="92">
        <f t="shared" si="14"/>
        <v>962.67269080000005</v>
      </c>
      <c r="J128" s="92">
        <f t="shared" si="14"/>
        <v>932.66484849999995</v>
      </c>
      <c r="K128" s="92">
        <f t="shared" si="14"/>
        <v>935.46573790000002</v>
      </c>
      <c r="L128" s="92">
        <f t="shared" si="14"/>
        <v>1047.4011542000001</v>
      </c>
      <c r="M128" s="95">
        <f>M129+M133+M151</f>
        <v>1218.66614</v>
      </c>
      <c r="N128" s="404">
        <f t="shared" ref="N128:N160" si="15">SUM(B128:M128)</f>
        <v>12157.032304099999</v>
      </c>
    </row>
    <row r="129" spans="1:14" s="17" customFormat="1" ht="21" customHeight="1" thickBot="1">
      <c r="A129" s="196" t="s">
        <v>213</v>
      </c>
      <c r="B129" s="194">
        <f t="shared" ref="B129:M129" si="16">SUM(B130:B132)</f>
        <v>964.60990419999985</v>
      </c>
      <c r="C129" s="194">
        <f t="shared" si="16"/>
        <v>918.91939370000034</v>
      </c>
      <c r="D129" s="194">
        <f t="shared" si="16"/>
        <v>825.19049680000001</v>
      </c>
      <c r="E129" s="194">
        <f t="shared" si="16"/>
        <v>716.17279450000001</v>
      </c>
      <c r="F129" s="197">
        <f t="shared" si="16"/>
        <v>665.12139270000011</v>
      </c>
      <c r="G129" s="197">
        <f t="shared" si="16"/>
        <v>694.2590889999999</v>
      </c>
      <c r="H129" s="197">
        <f t="shared" si="16"/>
        <v>791.52471430000003</v>
      </c>
      <c r="I129" s="197">
        <f t="shared" si="16"/>
        <v>777.72199090000004</v>
      </c>
      <c r="J129" s="197">
        <f t="shared" si="16"/>
        <v>757.00282770000001</v>
      </c>
      <c r="K129" s="197">
        <f t="shared" si="16"/>
        <v>753.17107310000006</v>
      </c>
      <c r="L129" s="197">
        <f t="shared" si="16"/>
        <v>856.23320409999997</v>
      </c>
      <c r="M129" s="203">
        <f t="shared" si="16"/>
        <v>978.3886751</v>
      </c>
      <c r="N129" s="404">
        <f t="shared" si="15"/>
        <v>9698.3155560999985</v>
      </c>
    </row>
    <row r="130" spans="1:14" s="19" customFormat="1" ht="21" customHeight="1">
      <c r="A130" s="23" t="s">
        <v>59</v>
      </c>
      <c r="B130" s="59">
        <v>272.80774200000002</v>
      </c>
      <c r="C130" s="42">
        <v>269.45235100000002</v>
      </c>
      <c r="D130" s="42">
        <v>232.79670999999999</v>
      </c>
      <c r="E130" s="42">
        <v>221.49883800000001</v>
      </c>
      <c r="F130" s="42">
        <v>167.62174500000017</v>
      </c>
      <c r="G130" s="42">
        <v>133.48923540000001</v>
      </c>
      <c r="H130" s="42">
        <v>145.117704</v>
      </c>
      <c r="I130" s="42">
        <v>166.53793400000001</v>
      </c>
      <c r="J130" s="42">
        <v>174.199792</v>
      </c>
      <c r="K130" s="42">
        <v>201.23458199999999</v>
      </c>
      <c r="L130" s="42">
        <v>257.94985400000002</v>
      </c>
      <c r="M130" s="74">
        <v>309.69093800000002</v>
      </c>
      <c r="N130" s="410">
        <f t="shared" si="15"/>
        <v>2552.3974254000004</v>
      </c>
    </row>
    <row r="131" spans="1:14" s="19" customFormat="1" ht="21" customHeight="1">
      <c r="A131" s="20" t="s">
        <v>60</v>
      </c>
      <c r="B131" s="61">
        <v>279.41371079999999</v>
      </c>
      <c r="C131" s="1">
        <v>261.58022790000024</v>
      </c>
      <c r="D131" s="1">
        <v>222.1345925</v>
      </c>
      <c r="E131" s="1">
        <v>170.41826159999999</v>
      </c>
      <c r="F131" s="1">
        <v>169.03021450000006</v>
      </c>
      <c r="G131" s="1">
        <v>203.73583159999993</v>
      </c>
      <c r="H131" s="1">
        <v>236.4267002</v>
      </c>
      <c r="I131" s="1">
        <v>208.77130399999999</v>
      </c>
      <c r="J131" s="1">
        <v>209.10723659999999</v>
      </c>
      <c r="K131" s="1">
        <v>197.19690199999999</v>
      </c>
      <c r="L131" s="1">
        <v>223.05877099999998</v>
      </c>
      <c r="M131" s="7">
        <v>253.48688270000005</v>
      </c>
      <c r="N131" s="406">
        <f t="shared" si="15"/>
        <v>2634.3606354000003</v>
      </c>
    </row>
    <row r="132" spans="1:14" s="19" customFormat="1" ht="21" customHeight="1" thickBot="1">
      <c r="A132" s="24" t="s">
        <v>61</v>
      </c>
      <c r="B132" s="62">
        <v>412.38845139999995</v>
      </c>
      <c r="C132" s="49">
        <v>387.88681480000002</v>
      </c>
      <c r="D132" s="49">
        <v>370.25919429999999</v>
      </c>
      <c r="E132" s="49">
        <v>324.25569489999998</v>
      </c>
      <c r="F132" s="49">
        <v>328.46943319999997</v>
      </c>
      <c r="G132" s="49">
        <v>357.03402199999999</v>
      </c>
      <c r="H132" s="1">
        <v>409.9803101</v>
      </c>
      <c r="I132" s="1">
        <v>402.41275289999999</v>
      </c>
      <c r="J132" s="1">
        <v>373.69579910000004</v>
      </c>
      <c r="K132" s="49">
        <v>354.73958910000005</v>
      </c>
      <c r="L132" s="49">
        <v>375.22457910000003</v>
      </c>
      <c r="M132" s="75">
        <v>415.21085439999996</v>
      </c>
      <c r="N132" s="407">
        <f t="shared" ref="N132" si="17">SUM(B132:M132)</f>
        <v>4511.5574952999996</v>
      </c>
    </row>
    <row r="133" spans="1:14" s="17" customFormat="1" ht="21" customHeight="1" thickBot="1">
      <c r="A133" s="196" t="s">
        <v>62</v>
      </c>
      <c r="B133" s="205">
        <f>SUM(B134:B150)</f>
        <v>224.96166660000003</v>
      </c>
      <c r="C133" s="205">
        <f t="shared" ref="C133:L133" si="18">SUM(C134:C150)</f>
        <v>203.06453889999997</v>
      </c>
      <c r="D133" s="205">
        <f t="shared" si="18"/>
        <v>223.6565679</v>
      </c>
      <c r="E133" s="205">
        <f t="shared" si="18"/>
        <v>222.78556559999998</v>
      </c>
      <c r="F133" s="205">
        <f t="shared" si="18"/>
        <v>224.91045919999999</v>
      </c>
      <c r="G133" s="205">
        <f t="shared" si="18"/>
        <v>206.7578513</v>
      </c>
      <c r="H133" s="205">
        <f t="shared" si="18"/>
        <v>165.3780477</v>
      </c>
      <c r="I133" s="205">
        <f t="shared" si="18"/>
        <v>182.8840385</v>
      </c>
      <c r="J133" s="205">
        <f t="shared" si="18"/>
        <v>174.25887969999999</v>
      </c>
      <c r="K133" s="205">
        <f t="shared" si="18"/>
        <v>181.10978510000001</v>
      </c>
      <c r="L133" s="205">
        <f t="shared" si="18"/>
        <v>189.65783760000002</v>
      </c>
      <c r="M133" s="205">
        <f>SUM(M134:M150)</f>
        <v>238.63433510000002</v>
      </c>
      <c r="N133" s="411">
        <f>SUM(B133:M133)</f>
        <v>2438.0595732000002</v>
      </c>
    </row>
    <row r="134" spans="1:14" s="19" customFormat="1" ht="21" customHeight="1">
      <c r="A134" s="206" t="s">
        <v>15</v>
      </c>
      <c r="B134" s="207">
        <v>76.007997700000004</v>
      </c>
      <c r="C134" s="4">
        <v>73.747395299999994</v>
      </c>
      <c r="D134" s="4">
        <v>104.8376313</v>
      </c>
      <c r="E134" s="4">
        <v>110.73102859999999</v>
      </c>
      <c r="F134" s="4">
        <v>113.68360890000001</v>
      </c>
      <c r="G134" s="4">
        <v>97.324611000000004</v>
      </c>
      <c r="H134" s="4">
        <v>64.034547599999996</v>
      </c>
      <c r="I134" s="4">
        <v>64.819614299999998</v>
      </c>
      <c r="J134" s="4">
        <v>63.520980999999999</v>
      </c>
      <c r="K134" s="4">
        <v>71.143644499999994</v>
      </c>
      <c r="L134" s="4">
        <v>70.558523800000003</v>
      </c>
      <c r="M134" s="208">
        <v>101.1495972</v>
      </c>
      <c r="N134" s="405">
        <f t="shared" si="15"/>
        <v>1011.5591812000001</v>
      </c>
    </row>
    <row r="135" spans="1:14" s="19" customFormat="1" ht="21" customHeight="1">
      <c r="A135" s="88" t="s">
        <v>16</v>
      </c>
      <c r="B135" s="12">
        <v>13.848345800000001</v>
      </c>
      <c r="C135" s="1">
        <v>13.504191199999999</v>
      </c>
      <c r="D135" s="1">
        <v>14.373716999999999</v>
      </c>
      <c r="E135" s="1">
        <v>13.105899000000001</v>
      </c>
      <c r="F135" s="1">
        <v>15.164726999999999</v>
      </c>
      <c r="G135" s="1">
        <v>15.515394200000001</v>
      </c>
      <c r="H135" s="1">
        <v>16.905710199999998</v>
      </c>
      <c r="I135" s="1">
        <v>16.167695300000002</v>
      </c>
      <c r="J135" s="1">
        <v>15.385145099999999</v>
      </c>
      <c r="K135" s="1">
        <v>14.902074199999999</v>
      </c>
      <c r="L135" s="1">
        <v>14.077470999999999</v>
      </c>
      <c r="M135" s="7">
        <v>14.8131488</v>
      </c>
      <c r="N135" s="406">
        <f>SUM(B135:M135)</f>
        <v>177.76351879999999</v>
      </c>
    </row>
    <row r="136" spans="1:14" s="19" customFormat="1" ht="21" customHeight="1">
      <c r="A136" s="88" t="s">
        <v>82</v>
      </c>
      <c r="B136" s="12">
        <v>1.652E-2</v>
      </c>
      <c r="C136" s="1">
        <v>1.4E-2</v>
      </c>
      <c r="D136" s="1">
        <v>1.2319999999999999E-2</v>
      </c>
      <c r="E136" s="1">
        <v>0</v>
      </c>
      <c r="F136" s="1">
        <v>0</v>
      </c>
      <c r="G136" s="1">
        <v>0</v>
      </c>
      <c r="H136" s="1">
        <v>0</v>
      </c>
      <c r="I136" s="1">
        <v>0</v>
      </c>
      <c r="J136" s="1">
        <v>0</v>
      </c>
      <c r="K136" s="1">
        <v>0</v>
      </c>
      <c r="L136" s="1">
        <v>2.7999999999999998E-4</v>
      </c>
      <c r="M136" s="7">
        <v>8.3999999999999995E-3</v>
      </c>
      <c r="N136" s="406">
        <f t="shared" ref="N136:N139" si="19">SUM(B136:M136)</f>
        <v>5.1519999999999996E-2</v>
      </c>
    </row>
    <row r="137" spans="1:14" s="19" customFormat="1" ht="21" customHeight="1">
      <c r="A137" s="88" t="s">
        <v>17</v>
      </c>
      <c r="B137" s="12">
        <v>34.56024</v>
      </c>
      <c r="C137" s="1">
        <v>22.256519999999998</v>
      </c>
      <c r="D137" s="1">
        <v>8.525596199999999</v>
      </c>
      <c r="E137" s="1">
        <v>12.6456</v>
      </c>
      <c r="F137" s="1">
        <v>6.3558000000000003</v>
      </c>
      <c r="G137" s="1">
        <v>8.7120000000000003E-2</v>
      </c>
      <c r="H137" s="1">
        <v>7.6560000000000003E-2</v>
      </c>
      <c r="I137" s="1">
        <v>12.169079999999999</v>
      </c>
      <c r="J137" s="1">
        <v>7.7880000000000005E-2</v>
      </c>
      <c r="K137" s="1">
        <v>7.5240000000000001E-2</v>
      </c>
      <c r="L137" s="1">
        <v>13.06404</v>
      </c>
      <c r="M137" s="7">
        <v>21.849959999999999</v>
      </c>
      <c r="N137" s="406">
        <f t="shared" si="19"/>
        <v>131.7436362</v>
      </c>
    </row>
    <row r="138" spans="1:14" s="19" customFormat="1" ht="21" customHeight="1">
      <c r="A138" s="88" t="s">
        <v>18</v>
      </c>
      <c r="B138" s="12">
        <v>9.8875199999999996E-2</v>
      </c>
      <c r="C138" s="1">
        <v>9.96528E-2</v>
      </c>
      <c r="D138" s="1">
        <v>6.0057599999999996E-2</v>
      </c>
      <c r="E138" s="1">
        <v>4.02432E-2</v>
      </c>
      <c r="F138" s="1">
        <v>3.6436800000000005E-2</v>
      </c>
      <c r="G138" s="1">
        <v>6.0720000000000003E-2</v>
      </c>
      <c r="H138" s="1">
        <v>7.8451199999999999E-2</v>
      </c>
      <c r="I138" s="1">
        <v>6.5102400000000005E-2</v>
      </c>
      <c r="J138" s="1">
        <v>6.1396800000000001E-2</v>
      </c>
      <c r="K138" s="1">
        <v>4.17504E-2</v>
      </c>
      <c r="L138" s="1">
        <v>4.7659199999999999E-2</v>
      </c>
      <c r="M138" s="7">
        <v>6.9374399999999989E-2</v>
      </c>
      <c r="N138" s="406">
        <f t="shared" si="19"/>
        <v>0.75971999999999984</v>
      </c>
    </row>
    <row r="139" spans="1:14" s="19" customFormat="1" ht="21" customHeight="1">
      <c r="A139" s="88" t="s">
        <v>19</v>
      </c>
      <c r="B139" s="12">
        <v>15.0202139</v>
      </c>
      <c r="C139" s="1">
        <v>14.9535602</v>
      </c>
      <c r="D139" s="1">
        <v>14.930326000000001</v>
      </c>
      <c r="E139" s="1">
        <v>14.2666146</v>
      </c>
      <c r="F139" s="1">
        <v>15.5242165</v>
      </c>
      <c r="G139" s="1">
        <v>14.0719359</v>
      </c>
      <c r="H139" s="1">
        <v>7.1439895</v>
      </c>
      <c r="I139" s="1">
        <v>15.7222046</v>
      </c>
      <c r="J139" s="1">
        <v>14.127159800000001</v>
      </c>
      <c r="K139" s="1">
        <v>14.935068699999999</v>
      </c>
      <c r="L139" s="1">
        <v>14.6664046</v>
      </c>
      <c r="M139" s="7">
        <v>16.178888799999999</v>
      </c>
      <c r="N139" s="406">
        <f t="shared" si="19"/>
        <v>171.54058309999999</v>
      </c>
    </row>
    <row r="140" spans="1:14" s="19" customFormat="1" ht="21" customHeight="1">
      <c r="A140" s="88" t="s">
        <v>20</v>
      </c>
      <c r="B140" s="12">
        <v>9.5244599999999995</v>
      </c>
      <c r="C140" s="1">
        <v>8.4717648000000008</v>
      </c>
      <c r="D140" s="1">
        <v>8.8662969999999994</v>
      </c>
      <c r="E140" s="1">
        <v>4.0372199999999996</v>
      </c>
      <c r="F140" s="1">
        <v>4.9975199999999997</v>
      </c>
      <c r="G140" s="1">
        <v>9.3541799999999995</v>
      </c>
      <c r="H140" s="1">
        <v>10.057700800000001</v>
      </c>
      <c r="I140" s="1">
        <v>10.00164</v>
      </c>
      <c r="J140" s="1">
        <v>9.4637399999999996</v>
      </c>
      <c r="K140" s="1">
        <v>9.1779600000000006</v>
      </c>
      <c r="L140" s="1">
        <v>9.5370000000000008</v>
      </c>
      <c r="M140" s="7">
        <v>10.0745424</v>
      </c>
      <c r="N140" s="406">
        <f t="shared" si="15"/>
        <v>103.564025</v>
      </c>
    </row>
    <row r="141" spans="1:14" s="19" customFormat="1" ht="21" customHeight="1">
      <c r="A141" s="88" t="s">
        <v>21</v>
      </c>
      <c r="B141" s="12">
        <v>23.605681499999999</v>
      </c>
      <c r="C141" s="1">
        <v>22.4592858</v>
      </c>
      <c r="D141" s="1">
        <v>22.825076800000001</v>
      </c>
      <c r="E141" s="1">
        <v>21.237217399999999</v>
      </c>
      <c r="F141" s="1">
        <v>22.3282837</v>
      </c>
      <c r="G141" s="1">
        <v>22.771438800000002</v>
      </c>
      <c r="H141" s="1">
        <v>23.213616899999998</v>
      </c>
      <c r="I141" s="1">
        <v>16.258032100000001</v>
      </c>
      <c r="J141" s="1">
        <v>22.912702800000002</v>
      </c>
      <c r="K141" s="1">
        <v>22.5533742</v>
      </c>
      <c r="L141" s="1">
        <v>22.433485100000002</v>
      </c>
      <c r="M141" s="7">
        <v>23.4648279</v>
      </c>
      <c r="N141" s="406">
        <f t="shared" si="15"/>
        <v>266.06302300000004</v>
      </c>
    </row>
    <row r="142" spans="1:14" s="19" customFormat="1" ht="21" customHeight="1">
      <c r="A142" s="88" t="s">
        <v>22</v>
      </c>
      <c r="B142" s="12">
        <v>16.259518800000002</v>
      </c>
      <c r="C142" s="1">
        <v>14.461065</v>
      </c>
      <c r="D142" s="1">
        <v>13.866282699999999</v>
      </c>
      <c r="E142" s="1">
        <v>13.1627201</v>
      </c>
      <c r="F142" s="1">
        <v>17.986916399999998</v>
      </c>
      <c r="G142" s="1">
        <v>18.4989615</v>
      </c>
      <c r="H142" s="1">
        <v>16.212303900000002</v>
      </c>
      <c r="I142" s="1">
        <v>19.307829999999999</v>
      </c>
      <c r="J142" s="1">
        <v>19.297075600000003</v>
      </c>
      <c r="K142" s="1">
        <v>18.817676600000002</v>
      </c>
      <c r="L142" s="1">
        <v>17.431866299999999</v>
      </c>
      <c r="M142" s="7">
        <v>16.139964299999999</v>
      </c>
      <c r="N142" s="406">
        <f t="shared" si="15"/>
        <v>201.44218119999999</v>
      </c>
    </row>
    <row r="143" spans="1:14" s="19" customFormat="1" ht="21" customHeight="1">
      <c r="A143" s="88" t="s">
        <v>23</v>
      </c>
      <c r="B143" s="12">
        <v>0</v>
      </c>
      <c r="C143" s="1">
        <v>0</v>
      </c>
      <c r="D143" s="1">
        <v>0</v>
      </c>
      <c r="E143" s="1">
        <v>0</v>
      </c>
      <c r="F143" s="1">
        <v>0</v>
      </c>
      <c r="G143" s="1">
        <v>0</v>
      </c>
      <c r="H143" s="1">
        <v>0</v>
      </c>
      <c r="I143" s="1">
        <v>0</v>
      </c>
      <c r="J143" s="1">
        <v>0</v>
      </c>
      <c r="K143" s="1">
        <v>0</v>
      </c>
      <c r="L143" s="1">
        <v>0</v>
      </c>
      <c r="M143" s="7">
        <v>0</v>
      </c>
      <c r="N143" s="406">
        <f t="shared" si="15"/>
        <v>0</v>
      </c>
    </row>
    <row r="144" spans="1:14" s="19" customFormat="1" ht="21" customHeight="1">
      <c r="A144" s="88" t="s">
        <v>24</v>
      </c>
      <c r="B144" s="12">
        <v>8.7696100000000001</v>
      </c>
      <c r="C144" s="1">
        <v>7.9360200000000001</v>
      </c>
      <c r="D144" s="1">
        <v>8.4762900000000005</v>
      </c>
      <c r="E144" s="1">
        <v>8.9648000000000003</v>
      </c>
      <c r="F144" s="1">
        <v>9.1527999999999992</v>
      </c>
      <c r="G144" s="1">
        <v>8.4776500000000006</v>
      </c>
      <c r="H144" s="1">
        <v>8.6064000000000007</v>
      </c>
      <c r="I144" s="1">
        <v>8.2112700000000007</v>
      </c>
      <c r="J144" s="1">
        <v>7.5757199999999996</v>
      </c>
      <c r="K144" s="1">
        <v>7.3644299999999996</v>
      </c>
      <c r="L144" s="1">
        <v>7.6827399999999999</v>
      </c>
      <c r="M144" s="7">
        <v>9.0748800000000003</v>
      </c>
      <c r="N144" s="406">
        <f t="shared" si="15"/>
        <v>100.29261</v>
      </c>
    </row>
    <row r="145" spans="1:14" s="19" customFormat="1" ht="21" customHeight="1">
      <c r="A145" s="88" t="s">
        <v>25</v>
      </c>
      <c r="B145" s="12">
        <v>10.494300000000001</v>
      </c>
      <c r="C145" s="1">
        <v>9.5362790000000004</v>
      </c>
      <c r="D145" s="1">
        <v>10.356538</v>
      </c>
      <c r="E145" s="1">
        <v>9.6708160000000003</v>
      </c>
      <c r="F145" s="1">
        <v>5.637448</v>
      </c>
      <c r="G145" s="1">
        <v>6.3558680000000001</v>
      </c>
      <c r="H145" s="1">
        <v>6.4665229999999996</v>
      </c>
      <c r="I145" s="1">
        <v>6.7562990000000003</v>
      </c>
      <c r="J145" s="1">
        <v>8.6317710000000005</v>
      </c>
      <c r="K145" s="1">
        <v>7.4292689999999997</v>
      </c>
      <c r="L145" s="1">
        <v>10.537029</v>
      </c>
      <c r="M145" s="7">
        <v>10.439989000000001</v>
      </c>
      <c r="N145" s="406">
        <f t="shared" si="15"/>
        <v>102.31212900000001</v>
      </c>
    </row>
    <row r="146" spans="1:14" s="19" customFormat="1" ht="21" customHeight="1">
      <c r="A146" s="88" t="s">
        <v>26</v>
      </c>
      <c r="B146" s="12">
        <v>9.8829619999999991</v>
      </c>
      <c r="C146" s="1">
        <v>9.0704849999999997</v>
      </c>
      <c r="D146" s="1">
        <v>9.4435310000000001</v>
      </c>
      <c r="E146" s="1">
        <v>8.4531469999999995</v>
      </c>
      <c r="F146" s="1">
        <v>7.9521379999999997</v>
      </c>
      <c r="G146" s="1">
        <v>8.3238883999999995</v>
      </c>
      <c r="H146" s="1">
        <v>6.7170804000000004</v>
      </c>
      <c r="I146" s="1">
        <v>8.0384139999999995</v>
      </c>
      <c r="J146" s="1">
        <v>7.8618551999999999</v>
      </c>
      <c r="K146" s="1">
        <v>8.8935460000000006</v>
      </c>
      <c r="L146" s="1">
        <v>3.5280272000000004</v>
      </c>
      <c r="M146" s="7">
        <v>8.1789185999999994</v>
      </c>
      <c r="N146" s="406">
        <f t="shared" si="15"/>
        <v>96.343992799999995</v>
      </c>
    </row>
    <row r="147" spans="1:14" s="19" customFormat="1" ht="21" customHeight="1">
      <c r="A147" s="88" t="s">
        <v>27</v>
      </c>
      <c r="B147" s="12">
        <v>0</v>
      </c>
      <c r="C147" s="1">
        <v>0</v>
      </c>
      <c r="D147" s="1">
        <v>0</v>
      </c>
      <c r="E147" s="1">
        <v>0</v>
      </c>
      <c r="F147" s="1">
        <v>0</v>
      </c>
      <c r="G147" s="1">
        <v>0</v>
      </c>
      <c r="H147" s="1">
        <v>0</v>
      </c>
      <c r="I147" s="1">
        <v>0</v>
      </c>
      <c r="J147" s="1">
        <v>0</v>
      </c>
      <c r="K147" s="1">
        <v>0</v>
      </c>
      <c r="L147" s="1">
        <v>0</v>
      </c>
      <c r="M147" s="7">
        <v>0</v>
      </c>
      <c r="N147" s="406">
        <f t="shared" si="15"/>
        <v>0</v>
      </c>
    </row>
    <row r="148" spans="1:14" s="19" customFormat="1" ht="21" customHeight="1">
      <c r="A148" s="88" t="s">
        <v>28</v>
      </c>
      <c r="B148" s="12">
        <v>6.8729417000000002</v>
      </c>
      <c r="C148" s="1">
        <v>6.5543198</v>
      </c>
      <c r="D148" s="1">
        <v>6.6190642999999998</v>
      </c>
      <c r="E148" s="1">
        <v>6.4702597000000006</v>
      </c>
      <c r="F148" s="1">
        <v>6.0905639000000003</v>
      </c>
      <c r="G148" s="1">
        <v>5.9160835000000001</v>
      </c>
      <c r="H148" s="1">
        <v>5.8651642000000006</v>
      </c>
      <c r="I148" s="1">
        <v>5.3668567999999999</v>
      </c>
      <c r="J148" s="1">
        <v>5.3434524000000003</v>
      </c>
      <c r="K148" s="1">
        <v>5.7757515000000001</v>
      </c>
      <c r="L148" s="1">
        <v>6.0933114000000002</v>
      </c>
      <c r="M148" s="7">
        <v>6.7796837000000005</v>
      </c>
      <c r="N148" s="406">
        <f t="shared" si="15"/>
        <v>73.747452900000013</v>
      </c>
    </row>
    <row r="149" spans="1:14" s="19" customFormat="1" ht="21" customHeight="1">
      <c r="A149" s="88" t="s">
        <v>161</v>
      </c>
      <c r="B149" s="12"/>
      <c r="C149" s="1"/>
      <c r="D149" s="1"/>
      <c r="E149" s="1"/>
      <c r="F149" s="1"/>
      <c r="G149" s="1"/>
      <c r="H149" s="1"/>
      <c r="I149" s="1"/>
      <c r="J149" s="1"/>
      <c r="K149" s="1"/>
      <c r="L149" s="1"/>
      <c r="M149" s="47">
        <v>0.41216000000000003</v>
      </c>
      <c r="N149" s="406">
        <f t="shared" si="15"/>
        <v>0.41216000000000003</v>
      </c>
    </row>
    <row r="150" spans="1:14" s="19" customFormat="1" ht="21" customHeight="1" thickBot="1">
      <c r="A150" s="21" t="s">
        <v>80</v>
      </c>
      <c r="B150" s="209"/>
      <c r="C150" s="76"/>
      <c r="D150" s="76">
        <v>0.46383999999999997</v>
      </c>
      <c r="E150" s="76">
        <v>0</v>
      </c>
      <c r="F150" s="76"/>
      <c r="G150" s="76"/>
      <c r="H150" s="76"/>
      <c r="I150" s="76"/>
      <c r="J150" s="76">
        <v>0</v>
      </c>
      <c r="K150" s="76"/>
      <c r="L150" s="76"/>
      <c r="M150" s="91">
        <v>0</v>
      </c>
      <c r="N150" s="406">
        <f t="shared" si="15"/>
        <v>0.46383999999999997</v>
      </c>
    </row>
    <row r="151" spans="1:14" s="17" customFormat="1" ht="21" customHeight="1" thickBot="1">
      <c r="A151" s="196" t="s">
        <v>63</v>
      </c>
      <c r="B151" s="193">
        <v>1.8638759</v>
      </c>
      <c r="C151" s="197">
        <v>2.0848192000000001</v>
      </c>
      <c r="D151" s="197">
        <v>1.3779512000000003</v>
      </c>
      <c r="E151" s="197">
        <v>1.7268721000000002</v>
      </c>
      <c r="F151" s="197">
        <v>2.0132648999999998</v>
      </c>
      <c r="G151" s="197">
        <v>1.8697992000000001</v>
      </c>
      <c r="H151" s="197">
        <v>1.9126677999999999</v>
      </c>
      <c r="I151" s="197">
        <v>2.0666614000000005</v>
      </c>
      <c r="J151" s="197">
        <v>1.4031410999999996</v>
      </c>
      <c r="K151" s="197">
        <v>1.1848797000000002</v>
      </c>
      <c r="L151" s="197">
        <v>1.5101125000000002</v>
      </c>
      <c r="M151" s="203">
        <v>1.6431298000000001</v>
      </c>
      <c r="N151" s="404">
        <f t="shared" si="15"/>
        <v>20.657174800000004</v>
      </c>
    </row>
    <row r="152" spans="1:14" s="17" customFormat="1" ht="21" customHeight="1" thickBot="1">
      <c r="A152" s="196" t="s">
        <v>64</v>
      </c>
      <c r="B152" s="194">
        <f>SUM(B153:B156)</f>
        <v>1.0454699999999999E-2</v>
      </c>
      <c r="C152" s="197">
        <f t="shared" ref="C152:L152" si="20">SUM(C153:C156)</f>
        <v>0.50605199999996575</v>
      </c>
      <c r="D152" s="197">
        <f t="shared" si="20"/>
        <v>0.10790319999999999</v>
      </c>
      <c r="E152" s="197">
        <f t="shared" si="20"/>
        <v>6.4203084000000006</v>
      </c>
      <c r="F152" s="197">
        <f>SUM(F153:F156)</f>
        <v>65.254011899999995</v>
      </c>
      <c r="G152" s="197">
        <f t="shared" si="20"/>
        <v>61.94186340000001</v>
      </c>
      <c r="H152" s="197">
        <f>SUM(H153:H156)</f>
        <v>15.3619941</v>
      </c>
      <c r="I152" s="197">
        <f t="shared" si="20"/>
        <v>1.5654806000000001</v>
      </c>
      <c r="J152" s="197">
        <f t="shared" si="20"/>
        <v>1.4403718999999999</v>
      </c>
      <c r="K152" s="197">
        <f t="shared" si="20"/>
        <v>1.0867468999999998</v>
      </c>
      <c r="L152" s="197">
        <f t="shared" si="20"/>
        <v>8.3322999999999991E-3</v>
      </c>
      <c r="M152" s="203">
        <f>SUM(M153:M156)</f>
        <v>8.4712399999999993E-2</v>
      </c>
      <c r="N152" s="404">
        <f t="shared" si="15"/>
        <v>153.78823180000001</v>
      </c>
    </row>
    <row r="153" spans="1:14" s="19" customFormat="1" ht="21" customHeight="1">
      <c r="A153" s="23" t="s">
        <v>65</v>
      </c>
      <c r="B153" s="59"/>
      <c r="C153" s="42"/>
      <c r="D153" s="42"/>
      <c r="E153" s="42"/>
      <c r="F153" s="42"/>
      <c r="G153" s="42"/>
      <c r="H153" s="43"/>
      <c r="I153" s="43"/>
      <c r="J153" s="43"/>
      <c r="K153" s="43"/>
      <c r="L153" s="43"/>
      <c r="M153" s="50"/>
      <c r="N153" s="410">
        <f t="shared" si="15"/>
        <v>0</v>
      </c>
    </row>
    <row r="154" spans="1:14" s="19" customFormat="1" ht="21" customHeight="1">
      <c r="A154" s="20" t="s">
        <v>66</v>
      </c>
      <c r="B154" s="61"/>
      <c r="C154" s="1">
        <v>1.6202199999965729E-2</v>
      </c>
      <c r="D154" s="1"/>
      <c r="E154" s="1"/>
      <c r="F154" s="1">
        <v>33.902529299999998</v>
      </c>
      <c r="G154" s="1">
        <v>35.551523200000005</v>
      </c>
      <c r="H154" s="45"/>
      <c r="I154" s="45"/>
      <c r="J154" s="45"/>
      <c r="K154" s="45"/>
      <c r="L154" s="45"/>
      <c r="M154" s="51"/>
      <c r="N154" s="406">
        <f t="shared" si="15"/>
        <v>69.47025469999997</v>
      </c>
    </row>
    <row r="155" spans="1:14" s="19" customFormat="1" ht="21" customHeight="1">
      <c r="A155" s="20" t="s">
        <v>67</v>
      </c>
      <c r="B155" s="61">
        <v>1.0454699999999999E-2</v>
      </c>
      <c r="C155" s="1">
        <v>0.105351</v>
      </c>
      <c r="D155" s="1">
        <v>0.10790319999999999</v>
      </c>
      <c r="E155" s="1">
        <v>6.4203084000000006</v>
      </c>
      <c r="F155" s="1">
        <v>6.5776721999999994</v>
      </c>
      <c r="G155" s="1">
        <v>4.0283999999999997E-3</v>
      </c>
      <c r="H155" s="45">
        <v>0.53399359999999996</v>
      </c>
      <c r="I155" s="45">
        <v>1.5654806000000001</v>
      </c>
      <c r="J155" s="45">
        <v>1.4403718999999999</v>
      </c>
      <c r="K155" s="45">
        <v>1.0867468999999998</v>
      </c>
      <c r="L155" s="45">
        <v>8.3322999999999991E-3</v>
      </c>
      <c r="M155" s="51">
        <v>8.4712399999999993E-2</v>
      </c>
      <c r="N155" s="406">
        <f t="shared" si="15"/>
        <v>17.945355600000003</v>
      </c>
    </row>
    <row r="156" spans="1:14" s="19" customFormat="1" ht="21" customHeight="1" thickBot="1">
      <c r="A156" s="24" t="s">
        <v>68</v>
      </c>
      <c r="B156" s="62"/>
      <c r="C156" s="49">
        <v>0.38449879999999997</v>
      </c>
      <c r="D156" s="49"/>
      <c r="E156" s="49"/>
      <c r="F156" s="49">
        <v>24.773810399999999</v>
      </c>
      <c r="G156" s="49">
        <v>26.386311800000001</v>
      </c>
      <c r="H156" s="52">
        <v>14.8280005</v>
      </c>
      <c r="I156" s="52"/>
      <c r="J156" s="52"/>
      <c r="K156" s="52"/>
      <c r="L156" s="52"/>
      <c r="M156" s="53"/>
      <c r="N156" s="407">
        <f t="shared" si="15"/>
        <v>66.372621499999994</v>
      </c>
    </row>
    <row r="157" spans="1:14" s="17" customFormat="1" ht="37.5" customHeight="1" thickBot="1">
      <c r="A157" s="210" t="s">
        <v>69</v>
      </c>
      <c r="B157" s="194">
        <f>SUM(B158:B160)</f>
        <v>26.432409</v>
      </c>
      <c r="C157" s="194">
        <f t="shared" ref="C157:M157" si="21">SUM(C158:C160)</f>
        <v>24.658749400000037</v>
      </c>
      <c r="D157" s="194">
        <f t="shared" si="21"/>
        <v>0</v>
      </c>
      <c r="E157" s="194">
        <f t="shared" si="21"/>
        <v>0</v>
      </c>
      <c r="F157" s="194">
        <f t="shared" si="21"/>
        <v>0</v>
      </c>
      <c r="G157" s="194">
        <f t="shared" si="21"/>
        <v>31.1272567</v>
      </c>
      <c r="H157" s="194">
        <f t="shared" si="21"/>
        <v>19.5690414</v>
      </c>
      <c r="I157" s="194">
        <f t="shared" si="21"/>
        <v>0</v>
      </c>
      <c r="J157" s="194">
        <f t="shared" si="21"/>
        <v>0</v>
      </c>
      <c r="K157" s="194">
        <f t="shared" si="21"/>
        <v>0</v>
      </c>
      <c r="L157" s="194">
        <f t="shared" si="21"/>
        <v>0</v>
      </c>
      <c r="M157" s="194">
        <f t="shared" si="21"/>
        <v>0</v>
      </c>
      <c r="N157" s="411">
        <f t="shared" si="15"/>
        <v>101.78745650000005</v>
      </c>
    </row>
    <row r="158" spans="1:14" s="19" customFormat="1" ht="21" customHeight="1">
      <c r="A158" s="18" t="s">
        <v>70</v>
      </c>
      <c r="B158" s="77">
        <v>26.432409</v>
      </c>
      <c r="C158" s="4">
        <v>24.658749400000037</v>
      </c>
      <c r="D158" s="4"/>
      <c r="E158" s="4"/>
      <c r="F158" s="4"/>
      <c r="G158" s="4">
        <v>31.1272567</v>
      </c>
      <c r="H158" s="54">
        <v>19.5690414</v>
      </c>
      <c r="I158" s="54"/>
      <c r="J158" s="54"/>
      <c r="K158" s="54"/>
      <c r="L158" s="54"/>
      <c r="M158" s="66"/>
      <c r="N158" s="405">
        <f t="shared" si="15"/>
        <v>101.78745650000005</v>
      </c>
    </row>
    <row r="159" spans="1:14" s="19" customFormat="1" ht="21" customHeight="1">
      <c r="A159" s="23" t="s">
        <v>71</v>
      </c>
      <c r="B159" s="59"/>
      <c r="C159" s="10"/>
      <c r="D159" s="10"/>
      <c r="E159" s="10"/>
      <c r="F159" s="42"/>
      <c r="G159" s="42"/>
      <c r="H159" s="43"/>
      <c r="I159" s="43"/>
      <c r="J159" s="43"/>
      <c r="K159" s="43"/>
      <c r="L159" s="43"/>
      <c r="M159" s="44"/>
      <c r="N159" s="410">
        <f t="shared" si="15"/>
        <v>0</v>
      </c>
    </row>
    <row r="160" spans="1:14" s="19" customFormat="1" ht="21" customHeight="1" thickBot="1">
      <c r="A160" s="33" t="s">
        <v>68</v>
      </c>
      <c r="B160" s="78"/>
      <c r="C160" s="9"/>
      <c r="D160" s="9"/>
      <c r="E160" s="9"/>
      <c r="F160" s="76"/>
      <c r="G160" s="76"/>
      <c r="H160" s="79"/>
      <c r="I160" s="79"/>
      <c r="J160" s="79"/>
      <c r="K160" s="79"/>
      <c r="L160" s="79"/>
      <c r="M160" s="80"/>
      <c r="N160" s="412">
        <f t="shared" si="15"/>
        <v>0</v>
      </c>
    </row>
    <row r="161" spans="1:14" s="19" customFormat="1" ht="21" customHeight="1" thickBot="1">
      <c r="A161" s="25" t="s">
        <v>208</v>
      </c>
      <c r="B161" s="5">
        <f t="shared" ref="B161:M161" si="22">B152+B128+B157</f>
        <v>1217.8783103999999</v>
      </c>
      <c r="C161" s="5">
        <f t="shared" si="22"/>
        <v>1149.2335532000004</v>
      </c>
      <c r="D161" s="5">
        <f t="shared" si="22"/>
        <v>1050.3329191</v>
      </c>
      <c r="E161" s="5">
        <f t="shared" si="22"/>
        <v>947.10554059999993</v>
      </c>
      <c r="F161" s="2">
        <f t="shared" si="22"/>
        <v>957.2991287000001</v>
      </c>
      <c r="G161" s="2">
        <f t="shared" si="22"/>
        <v>995.95585959999983</v>
      </c>
      <c r="H161" s="2">
        <f t="shared" si="22"/>
        <v>993.74646529999995</v>
      </c>
      <c r="I161" s="2">
        <f t="shared" si="22"/>
        <v>964.23817140000006</v>
      </c>
      <c r="J161" s="2">
        <f t="shared" si="22"/>
        <v>934.10522039999989</v>
      </c>
      <c r="K161" s="2">
        <f t="shared" si="22"/>
        <v>936.5524848</v>
      </c>
      <c r="L161" s="2">
        <f t="shared" si="22"/>
        <v>1047.4094865</v>
      </c>
      <c r="M161" s="2">
        <f t="shared" si="22"/>
        <v>1218.7508524</v>
      </c>
      <c r="N161" s="413">
        <f>SUM(B161:M161)</f>
        <v>12412.607992400002</v>
      </c>
    </row>
    <row r="162" spans="1:14" s="17" customFormat="1" ht="21" customHeight="1" thickBot="1">
      <c r="A162" s="25" t="s">
        <v>72</v>
      </c>
      <c r="B162" s="5">
        <v>23.791718299999999</v>
      </c>
      <c r="C162" s="5">
        <v>17.40538929999957</v>
      </c>
      <c r="D162" s="5">
        <v>17.095457699999809</v>
      </c>
      <c r="E162" s="5">
        <v>15.973045899999857</v>
      </c>
      <c r="F162" s="5">
        <v>21.908971300000072</v>
      </c>
      <c r="G162" s="5">
        <v>23.201451199999997</v>
      </c>
      <c r="H162" s="5">
        <v>24.108021600000033</v>
      </c>
      <c r="I162" s="5">
        <v>19.658616599999846</v>
      </c>
      <c r="J162" s="5">
        <v>17.849892000000001</v>
      </c>
      <c r="K162" s="5">
        <v>17.896432999999998</v>
      </c>
      <c r="L162" s="5">
        <v>20.736789699999999</v>
      </c>
      <c r="M162" s="5">
        <v>23.481653999999999</v>
      </c>
      <c r="N162" s="414">
        <f>SUM(B162:M162)</f>
        <v>243.10744059999919</v>
      </c>
    </row>
    <row r="163" spans="1:14" s="17" customFormat="1" ht="39" customHeight="1" thickBot="1">
      <c r="A163" s="459" t="s">
        <v>73</v>
      </c>
      <c r="B163" s="214">
        <f>B162+B161</f>
        <v>1241.6700286999999</v>
      </c>
      <c r="C163" s="214">
        <f t="shared" ref="C163:H163" si="23">C162+C161</f>
        <v>1166.6389425</v>
      </c>
      <c r="D163" s="214">
        <f t="shared" si="23"/>
        <v>1067.4283767999998</v>
      </c>
      <c r="E163" s="214">
        <f t="shared" si="23"/>
        <v>963.0785864999998</v>
      </c>
      <c r="F163" s="215">
        <f t="shared" si="23"/>
        <v>979.20810000000017</v>
      </c>
      <c r="G163" s="215">
        <f>G162+G161</f>
        <v>1019.1573107999998</v>
      </c>
      <c r="H163" s="215">
        <f t="shared" si="23"/>
        <v>1017.8544869</v>
      </c>
      <c r="I163" s="215">
        <f>I162+I161</f>
        <v>983.8967879999999</v>
      </c>
      <c r="J163" s="215">
        <f>J162+J161</f>
        <v>951.95511239999985</v>
      </c>
      <c r="K163" s="215">
        <f>K162+K161</f>
        <v>954.4489178</v>
      </c>
      <c r="L163" s="215">
        <f>L162+L161</f>
        <v>1068.1462761999999</v>
      </c>
      <c r="M163" s="215">
        <f>M162+M161</f>
        <v>1242.2325063999999</v>
      </c>
      <c r="N163" s="460">
        <f>SUM(B163:M163)</f>
        <v>12655.715432999998</v>
      </c>
    </row>
    <row r="164" spans="1:14" ht="21" customHeight="1" thickBot="1">
      <c r="A164" s="461" t="s">
        <v>209</v>
      </c>
      <c r="B164" s="189">
        <f>B4+B114-B152</f>
        <v>1245.1392803999997</v>
      </c>
      <c r="C164" s="190">
        <f>C4+C114-C152</f>
        <v>1162.1472216</v>
      </c>
      <c r="D164" s="190">
        <f t="shared" ref="D164:M164" si="24">D4+D114-D152</f>
        <v>1084.9068818999999</v>
      </c>
      <c r="E164" s="190">
        <f t="shared" si="24"/>
        <v>973.59641480000016</v>
      </c>
      <c r="F164" s="190">
        <f t="shared" si="24"/>
        <v>927.25848329999985</v>
      </c>
      <c r="G164" s="190">
        <f t="shared" si="24"/>
        <v>937.51543239999978</v>
      </c>
      <c r="H164" s="190">
        <f t="shared" si="24"/>
        <v>995.1350159000001</v>
      </c>
      <c r="I164" s="190">
        <f t="shared" si="24"/>
        <v>994.64292609999995</v>
      </c>
      <c r="J164" s="190">
        <f t="shared" si="24"/>
        <v>967.08838030000004</v>
      </c>
      <c r="K164" s="190">
        <f t="shared" si="24"/>
        <v>973.02701350000007</v>
      </c>
      <c r="L164" s="190">
        <f t="shared" si="24"/>
        <v>1086.7457068000001</v>
      </c>
      <c r="M164" s="191">
        <f t="shared" si="24"/>
        <v>1268.8977152</v>
      </c>
      <c r="N164" s="462">
        <f>SUM(B164:M164)</f>
        <v>12616.1004722</v>
      </c>
    </row>
    <row r="165" spans="1:14" ht="18">
      <c r="B165" s="34"/>
      <c r="C165" s="34"/>
      <c r="D165" s="34"/>
      <c r="E165" s="35"/>
      <c r="F165" s="34"/>
      <c r="G165" s="34"/>
      <c r="H165" s="34"/>
      <c r="I165" s="34"/>
      <c r="J165" s="34"/>
      <c r="K165" s="34"/>
      <c r="L165" s="34"/>
      <c r="M165" s="34"/>
      <c r="N165" s="36"/>
    </row>
    <row r="166" spans="1:14">
      <c r="B166" s="37"/>
    </row>
    <row r="167" spans="1:14">
      <c r="B167" s="39"/>
      <c r="C167" s="39"/>
      <c r="D167" s="39"/>
      <c r="E167" s="39"/>
      <c r="F167" s="39"/>
      <c r="G167" s="39"/>
      <c r="H167" s="39"/>
      <c r="I167" s="39"/>
      <c r="J167" s="39"/>
      <c r="K167" s="39"/>
      <c r="L167" s="40"/>
      <c r="M167" s="39"/>
      <c r="N167" s="41"/>
    </row>
    <row r="169" spans="1:14">
      <c r="B169" s="39"/>
      <c r="C169" s="39"/>
      <c r="D169" s="39"/>
      <c r="E169" s="39"/>
      <c r="F169" s="39"/>
      <c r="G169" s="39"/>
      <c r="H169" s="39"/>
      <c r="I169" s="39"/>
      <c r="J169" s="39"/>
      <c r="K169" s="39"/>
      <c r="L169" s="39"/>
      <c r="M169" s="39"/>
      <c r="N169" s="41"/>
    </row>
    <row r="172" spans="1:14">
      <c r="B172" s="39"/>
      <c r="C172" s="39"/>
      <c r="D172" s="39"/>
      <c r="E172" s="39"/>
      <c r="F172" s="39"/>
      <c r="G172" s="39"/>
      <c r="H172" s="39"/>
      <c r="I172" s="39"/>
      <c r="J172" s="39"/>
      <c r="K172" s="39"/>
      <c r="L172" s="39"/>
      <c r="M172" s="39"/>
      <c r="N172" s="41"/>
    </row>
    <row r="173" spans="1:14">
      <c r="B173" s="39"/>
      <c r="C173" s="39"/>
      <c r="D173" s="39"/>
      <c r="E173" s="39"/>
      <c r="F173" s="39"/>
      <c r="G173" s="39"/>
      <c r="H173" s="39"/>
      <c r="I173" s="39"/>
      <c r="J173" s="39"/>
      <c r="K173" s="39"/>
      <c r="L173" s="39"/>
      <c r="M173" s="39"/>
      <c r="N173" s="41"/>
    </row>
  </sheetData>
  <mergeCells count="2">
    <mergeCell ref="A1:N1"/>
    <mergeCell ref="M2:N2"/>
  </mergeCells>
  <printOptions horizontalCentered="1"/>
  <pageMargins left="0.17" right="0" top="0.15748031496063" bottom="0.35433070866141703" header="0.15748031496063" footer="0.15748031496063"/>
  <pageSetup paperSize="9" scale="55" fitToHeight="3" orientation="landscape" r:id="rId1"/>
  <headerFooter alignWithMargins="0"/>
  <rowBreaks count="2" manualBreakCount="2">
    <brk id="49" max="13" man="1"/>
    <brk id="9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15"/>
  <sheetViews>
    <sheetView zoomScale="90" zoomScaleNormal="90" zoomScaleSheetLayoutView="80" workbookViewId="0">
      <pane xSplit="1" ySplit="5" topLeftCell="B6" activePane="bottomRight" state="frozen"/>
      <selection pane="topRight" activeCell="C1" sqref="C1"/>
      <selection pane="bottomLeft" activeCell="A8" sqref="A8"/>
      <selection pane="bottomRight" sqref="A1:N1"/>
    </sheetView>
  </sheetViews>
  <sheetFormatPr defaultColWidth="9.140625" defaultRowHeight="19.5"/>
  <cols>
    <col min="1" max="1" width="73.28515625" style="19" customWidth="1"/>
    <col min="2" max="2" width="13.7109375" style="14" customWidth="1"/>
    <col min="3" max="3" width="16.7109375" style="14" customWidth="1"/>
    <col min="4" max="9" width="13.7109375" style="14" customWidth="1"/>
    <col min="10" max="11" width="16.7109375" style="14" customWidth="1"/>
    <col min="12" max="12" width="15.85546875" style="14" customWidth="1"/>
    <col min="13" max="13" width="15.42578125" style="14" customWidth="1"/>
    <col min="14" max="14" width="17.7109375" style="38" customWidth="1"/>
    <col min="15" max="15" width="9.7109375" style="14" bestFit="1" customWidth="1"/>
    <col min="16" max="16" width="18.7109375" style="14" bestFit="1" customWidth="1"/>
    <col min="17" max="16384" width="9.140625" style="14"/>
  </cols>
  <sheetData>
    <row r="1" spans="1:17" ht="33.75">
      <c r="A1" s="783" t="s">
        <v>214</v>
      </c>
      <c r="B1" s="783"/>
      <c r="C1" s="783"/>
      <c r="D1" s="783"/>
      <c r="E1" s="783"/>
      <c r="F1" s="783"/>
      <c r="G1" s="783"/>
      <c r="H1" s="783"/>
      <c r="I1" s="783"/>
      <c r="J1" s="783"/>
      <c r="K1" s="783"/>
      <c r="L1" s="783"/>
      <c r="M1" s="783"/>
      <c r="N1" s="783"/>
    </row>
    <row r="2" spans="1:17" s="15" customFormat="1" ht="21" customHeight="1" thickBot="1">
      <c r="A2" s="232"/>
      <c r="B2" s="233">
        <v>30</v>
      </c>
      <c r="C2" s="233">
        <v>31</v>
      </c>
      <c r="D2" s="233">
        <v>30</v>
      </c>
      <c r="E2" s="233"/>
      <c r="F2" s="233"/>
      <c r="G2" s="233"/>
      <c r="H2" s="234">
        <f>F130-F133</f>
        <v>1225.0762734</v>
      </c>
      <c r="I2" s="233"/>
      <c r="J2" s="233"/>
      <c r="K2" s="235">
        <f>I124+I121</f>
        <v>9.4453534000000001</v>
      </c>
      <c r="L2" s="233"/>
      <c r="M2" s="784" t="s">
        <v>29</v>
      </c>
      <c r="N2" s="784"/>
    </row>
    <row r="3" spans="1:17" s="16" customFormat="1" ht="24" customHeight="1" thickBot="1">
      <c r="A3" s="98" t="s">
        <v>30</v>
      </c>
      <c r="B3" s="236" t="s">
        <v>4</v>
      </c>
      <c r="C3" s="99" t="s">
        <v>5</v>
      </c>
      <c r="D3" s="99" t="s">
        <v>6</v>
      </c>
      <c r="E3" s="99" t="s">
        <v>7</v>
      </c>
      <c r="F3" s="99" t="s">
        <v>8</v>
      </c>
      <c r="G3" s="99" t="s">
        <v>9</v>
      </c>
      <c r="H3" s="99" t="s">
        <v>10</v>
      </c>
      <c r="I3" s="99" t="s">
        <v>11</v>
      </c>
      <c r="J3" s="100" t="s">
        <v>31</v>
      </c>
      <c r="K3" s="100" t="s">
        <v>32</v>
      </c>
      <c r="L3" s="100" t="s">
        <v>33</v>
      </c>
      <c r="M3" s="99" t="s">
        <v>34</v>
      </c>
      <c r="N3" s="101" t="s">
        <v>12</v>
      </c>
    </row>
    <row r="4" spans="1:17" s="17" customFormat="1" ht="21" customHeight="1" thickBot="1">
      <c r="A4" s="277" t="s">
        <v>74</v>
      </c>
      <c r="B4" s="278">
        <f>B5+B12+B11</f>
        <v>807.60199649999993</v>
      </c>
      <c r="C4" s="278">
        <f t="shared" ref="C4:M4" si="0">C5+C12+C11</f>
        <v>691.97264129999996</v>
      </c>
      <c r="D4" s="278">
        <f t="shared" si="0"/>
        <v>661.334247</v>
      </c>
      <c r="E4" s="278">
        <f>E5+E12+E11</f>
        <v>825.46403249999992</v>
      </c>
      <c r="F4" s="278">
        <f t="shared" si="0"/>
        <v>1220.9328372</v>
      </c>
      <c r="G4" s="278">
        <f>G5+G12+G11</f>
        <v>1323.0942704999998</v>
      </c>
      <c r="H4" s="278">
        <f t="shared" si="0"/>
        <v>1239.9294477000001</v>
      </c>
      <c r="I4" s="278">
        <f t="shared" si="0"/>
        <v>1202.6173091999999</v>
      </c>
      <c r="J4" s="278">
        <f t="shared" si="0"/>
        <v>1100.7305278000001</v>
      </c>
      <c r="K4" s="278">
        <f t="shared" si="0"/>
        <v>1192.3368981000001</v>
      </c>
      <c r="L4" s="278">
        <f>L5+L12+L11</f>
        <v>1186.2349522</v>
      </c>
      <c r="M4" s="278">
        <f t="shared" si="0"/>
        <v>1192.7831476000001</v>
      </c>
      <c r="N4" s="387">
        <f t="shared" ref="N4:N40" si="1">SUM(B4:M4)</f>
        <v>12645.032307600002</v>
      </c>
    </row>
    <row r="5" spans="1:17" s="17" customFormat="1" ht="21" customHeight="1" thickBot="1">
      <c r="A5" s="237" t="s">
        <v>35</v>
      </c>
      <c r="B5" s="227">
        <f>SUM(B6:B10)</f>
        <v>341.28459050000004</v>
      </c>
      <c r="C5" s="218">
        <f t="shared" ref="C5:M5" si="2">SUM(C6:C10)</f>
        <v>331.3407967</v>
      </c>
      <c r="D5" s="218">
        <f t="shared" si="2"/>
        <v>177.03745270000002</v>
      </c>
      <c r="E5" s="218">
        <f t="shared" si="2"/>
        <v>65.303981500000006</v>
      </c>
      <c r="F5" s="218">
        <f t="shared" si="2"/>
        <v>0.25688</v>
      </c>
      <c r="G5" s="218">
        <f t="shared" si="2"/>
        <v>1.858384</v>
      </c>
      <c r="H5" s="218">
        <f t="shared" si="2"/>
        <v>4.1247199999999999</v>
      </c>
      <c r="I5" s="218">
        <f t="shared" si="2"/>
        <v>173.23675750000001</v>
      </c>
      <c r="J5" s="218">
        <f t="shared" si="2"/>
        <v>146.13269190000003</v>
      </c>
      <c r="K5" s="218">
        <f t="shared" si="2"/>
        <v>205.45838449999999</v>
      </c>
      <c r="L5" s="218">
        <f t="shared" si="2"/>
        <v>432.547101</v>
      </c>
      <c r="M5" s="238">
        <f t="shared" si="2"/>
        <v>501.03318790000003</v>
      </c>
      <c r="N5" s="388">
        <f t="shared" si="1"/>
        <v>2379.6149282000001</v>
      </c>
    </row>
    <row r="6" spans="1:17" s="19" customFormat="1" ht="21" customHeight="1">
      <c r="A6" s="105" t="s">
        <v>36</v>
      </c>
      <c r="B6" s="106"/>
      <c r="C6" s="107">
        <v>0</v>
      </c>
      <c r="D6" s="107">
        <v>7.464696</v>
      </c>
      <c r="E6" s="107"/>
      <c r="F6" s="107"/>
      <c r="G6" s="108"/>
      <c r="H6" s="108"/>
      <c r="I6" s="108">
        <v>6.0327719999999996</v>
      </c>
      <c r="J6" s="108"/>
      <c r="K6" s="108"/>
      <c r="L6" s="108">
        <v>88.206564</v>
      </c>
      <c r="M6" s="144">
        <v>176.81205600000001</v>
      </c>
      <c r="N6" s="389">
        <f t="shared" si="1"/>
        <v>278.51608800000002</v>
      </c>
    </row>
    <row r="7" spans="1:17" s="19" customFormat="1" ht="21" customHeight="1">
      <c r="A7" s="110" t="s">
        <v>84</v>
      </c>
      <c r="B7" s="112">
        <v>17.490528000000001</v>
      </c>
      <c r="C7" s="113">
        <v>38.014560000000003</v>
      </c>
      <c r="D7" s="113">
        <v>0</v>
      </c>
      <c r="E7" s="113"/>
      <c r="F7" s="113"/>
      <c r="G7" s="114">
        <v>1.347264</v>
      </c>
      <c r="H7" s="114">
        <v>3.24288</v>
      </c>
      <c r="I7" s="114">
        <v>0</v>
      </c>
      <c r="J7" s="114"/>
      <c r="K7" s="114"/>
      <c r="L7" s="114">
        <v>18.997920000000001</v>
      </c>
      <c r="M7" s="135">
        <v>0</v>
      </c>
      <c r="N7" s="390">
        <f t="shared" si="1"/>
        <v>79.093152000000003</v>
      </c>
    </row>
    <row r="8" spans="1:17" s="19" customFormat="1" ht="21" customHeight="1">
      <c r="A8" s="110" t="s">
        <v>85</v>
      </c>
      <c r="B8" s="112">
        <v>8.1175999999999995</v>
      </c>
      <c r="C8" s="113">
        <v>2.07016</v>
      </c>
      <c r="D8" s="113">
        <v>1.2948</v>
      </c>
      <c r="E8" s="113">
        <v>0.95079999999999998</v>
      </c>
      <c r="F8" s="113">
        <v>0.25688</v>
      </c>
      <c r="G8" s="113">
        <v>0.51112000000000002</v>
      </c>
      <c r="H8" s="114">
        <v>0.88183999999999996</v>
      </c>
      <c r="I8" s="114">
        <v>7.7812000000000001</v>
      </c>
      <c r="J8" s="114">
        <v>4.7055199999999999</v>
      </c>
      <c r="K8" s="114">
        <v>1.38696</v>
      </c>
      <c r="L8" s="114">
        <v>4.3317600000000001</v>
      </c>
      <c r="M8" s="135">
        <v>5.2491199999999996</v>
      </c>
      <c r="N8" s="390">
        <f t="shared" si="1"/>
        <v>37.537759999999999</v>
      </c>
    </row>
    <row r="9" spans="1:17" s="19" customFormat="1" ht="21" customHeight="1">
      <c r="A9" s="116" t="s">
        <v>79</v>
      </c>
      <c r="B9" s="117">
        <v>171.80505340000002</v>
      </c>
      <c r="C9" s="113">
        <v>150.6870505</v>
      </c>
      <c r="D9" s="113">
        <v>89.839725999999999</v>
      </c>
      <c r="E9" s="113">
        <v>64.353181500000005</v>
      </c>
      <c r="F9" s="113"/>
      <c r="G9" s="113"/>
      <c r="H9" s="113"/>
      <c r="I9" s="113">
        <v>4.9779207000000003</v>
      </c>
      <c r="J9" s="113">
        <v>0</v>
      </c>
      <c r="K9" s="113">
        <v>159.68663340000001</v>
      </c>
      <c r="L9" s="113">
        <v>157.8468574</v>
      </c>
      <c r="M9" s="146">
        <v>162.39384559999999</v>
      </c>
      <c r="N9" s="390">
        <f t="shared" si="1"/>
        <v>961.59026849999998</v>
      </c>
    </row>
    <row r="10" spans="1:17" s="19" customFormat="1" ht="21" customHeight="1" thickBot="1">
      <c r="A10" s="116" t="s">
        <v>80</v>
      </c>
      <c r="B10" s="119">
        <v>143.87140909999999</v>
      </c>
      <c r="C10" s="119">
        <v>140.5690262</v>
      </c>
      <c r="D10" s="119">
        <v>78.438230700000005</v>
      </c>
      <c r="E10" s="120"/>
      <c r="F10" s="120"/>
      <c r="G10" s="120"/>
      <c r="H10" s="120"/>
      <c r="I10" s="120">
        <v>154.4448648</v>
      </c>
      <c r="J10" s="120">
        <v>141.42717190000002</v>
      </c>
      <c r="K10" s="120">
        <v>44.384791100000001</v>
      </c>
      <c r="L10" s="120">
        <v>163.16399959999998</v>
      </c>
      <c r="M10" s="239">
        <v>156.57816630000002</v>
      </c>
      <c r="N10" s="391">
        <f t="shared" si="1"/>
        <v>1022.8776597000002</v>
      </c>
    </row>
    <row r="11" spans="1:17" s="19" customFormat="1" ht="21" customHeight="1" thickBot="1">
      <c r="A11" s="217" t="s">
        <v>14</v>
      </c>
      <c r="B11" s="218">
        <v>5.1000950999999999</v>
      </c>
      <c r="C11" s="218">
        <v>5.7906030999999993</v>
      </c>
      <c r="D11" s="218">
        <v>8.9035799999999998</v>
      </c>
      <c r="E11" s="219">
        <v>6.8586017999999997</v>
      </c>
      <c r="F11" s="219">
        <v>8.9593368000000009</v>
      </c>
      <c r="G11" s="219">
        <v>7.6610625999999993</v>
      </c>
      <c r="H11" s="219">
        <v>6.4842962000000002</v>
      </c>
      <c r="I11" s="219">
        <v>5.5266120999999995</v>
      </c>
      <c r="J11" s="219">
        <v>7.0919942000000002</v>
      </c>
      <c r="K11" s="219">
        <v>9.6994799999999994</v>
      </c>
      <c r="L11" s="219">
        <v>6.2772939000000001</v>
      </c>
      <c r="M11" s="240">
        <v>5.0074572000000002</v>
      </c>
      <c r="N11" s="392">
        <f t="shared" si="1"/>
        <v>83.360413000000008</v>
      </c>
    </row>
    <row r="12" spans="1:17" s="17" customFormat="1" ht="21" customHeight="1" thickBot="1">
      <c r="A12" s="241" t="s">
        <v>37</v>
      </c>
      <c r="B12" s="242">
        <f t="shared" ref="B12:M12" si="3">B13+B21+B40</f>
        <v>461.21731089999997</v>
      </c>
      <c r="C12" s="243">
        <f t="shared" si="3"/>
        <v>354.84124149999997</v>
      </c>
      <c r="D12" s="243">
        <f t="shared" si="3"/>
        <v>475.39321429999995</v>
      </c>
      <c r="E12" s="244">
        <f t="shared" si="3"/>
        <v>753.30144919999998</v>
      </c>
      <c r="F12" s="244">
        <f t="shared" si="3"/>
        <v>1211.7166204</v>
      </c>
      <c r="G12" s="244">
        <f t="shared" si="3"/>
        <v>1313.5748239</v>
      </c>
      <c r="H12" s="244">
        <f t="shared" si="3"/>
        <v>1229.3204315</v>
      </c>
      <c r="I12" s="244">
        <f t="shared" si="3"/>
        <v>1023.8539396</v>
      </c>
      <c r="J12" s="244">
        <f t="shared" si="3"/>
        <v>947.50584170000002</v>
      </c>
      <c r="K12" s="244">
        <f t="shared" si="3"/>
        <v>977.17903360000003</v>
      </c>
      <c r="L12" s="244">
        <f t="shared" si="3"/>
        <v>747.41055730000005</v>
      </c>
      <c r="M12" s="245">
        <f t="shared" si="3"/>
        <v>686.7425025</v>
      </c>
      <c r="N12" s="393">
        <f t="shared" si="1"/>
        <v>10182.056966399998</v>
      </c>
    </row>
    <row r="13" spans="1:17" s="17" customFormat="1" ht="21" customHeight="1" thickBot="1">
      <c r="A13" s="217" t="s">
        <v>0</v>
      </c>
      <c r="B13" s="218">
        <f t="shared" ref="B13:M13" si="4">SUM(B14:B20)</f>
        <v>200.92846599999999</v>
      </c>
      <c r="C13" s="218">
        <f t="shared" si="4"/>
        <v>99.091512199999983</v>
      </c>
      <c r="D13" s="218">
        <f t="shared" si="4"/>
        <v>111.88668600000001</v>
      </c>
      <c r="E13" s="219">
        <f t="shared" si="4"/>
        <v>147.20037639999998</v>
      </c>
      <c r="F13" s="219">
        <f t="shared" si="4"/>
        <v>590.54766360000008</v>
      </c>
      <c r="G13" s="219">
        <f t="shared" si="4"/>
        <v>859.23185420000004</v>
      </c>
      <c r="H13" s="219">
        <f t="shared" si="4"/>
        <v>831.28612399999997</v>
      </c>
      <c r="I13" s="219">
        <f t="shared" si="4"/>
        <v>661.00404379999998</v>
      </c>
      <c r="J13" s="219">
        <f t="shared" si="4"/>
        <v>531.07602180000004</v>
      </c>
      <c r="K13" s="219">
        <f t="shared" ref="K13:L13" si="5">SUM(K14:K20)</f>
        <v>511.97551879999997</v>
      </c>
      <c r="L13" s="219">
        <f t="shared" si="5"/>
        <v>428.52811959999997</v>
      </c>
      <c r="M13" s="220">
        <f t="shared" si="4"/>
        <v>345.35406819999997</v>
      </c>
      <c r="N13" s="392">
        <f t="shared" si="1"/>
        <v>5318.1104545999997</v>
      </c>
      <c r="P13" s="22"/>
    </row>
    <row r="14" spans="1:17" s="19" customFormat="1" ht="21" customHeight="1">
      <c r="A14" s="126" t="s">
        <v>86</v>
      </c>
      <c r="B14" s="246">
        <v>96.510959999999997</v>
      </c>
      <c r="C14" s="107">
        <v>0</v>
      </c>
      <c r="D14" s="107">
        <v>0</v>
      </c>
      <c r="E14" s="107">
        <v>23.711939999999998</v>
      </c>
      <c r="F14" s="107">
        <v>403.56036</v>
      </c>
      <c r="G14" s="107">
        <v>653.68295999999998</v>
      </c>
      <c r="H14" s="108">
        <v>632.57543999999996</v>
      </c>
      <c r="I14" s="108">
        <v>501.45857999999998</v>
      </c>
      <c r="J14" s="108">
        <v>388.81457999999998</v>
      </c>
      <c r="K14" s="108">
        <v>355.97771999999998</v>
      </c>
      <c r="L14" s="108">
        <v>270.88992000000002</v>
      </c>
      <c r="M14" s="109">
        <v>191.49858</v>
      </c>
      <c r="N14" s="394">
        <f t="shared" si="1"/>
        <v>3518.6810399999995</v>
      </c>
      <c r="Q14" s="17"/>
    </row>
    <row r="15" spans="1:17" s="19" customFormat="1" ht="21" customHeight="1">
      <c r="A15" s="110" t="s">
        <v>87</v>
      </c>
      <c r="B15" s="127">
        <v>38.109527999999997</v>
      </c>
      <c r="C15" s="113">
        <v>26.062459199999999</v>
      </c>
      <c r="D15" s="113">
        <v>21.806208000000002</v>
      </c>
      <c r="E15" s="113">
        <v>42.670814399999998</v>
      </c>
      <c r="F15" s="113">
        <v>88.713741599999992</v>
      </c>
      <c r="G15" s="113">
        <v>115.25379120000001</v>
      </c>
      <c r="H15" s="114">
        <v>118.083564</v>
      </c>
      <c r="I15" s="114">
        <v>93.866716799999992</v>
      </c>
      <c r="J15" s="114">
        <v>81.079084800000004</v>
      </c>
      <c r="K15" s="114">
        <v>70.935256799999991</v>
      </c>
      <c r="L15" s="114">
        <v>53.010381600000002</v>
      </c>
      <c r="M15" s="115">
        <v>46.295467200000004</v>
      </c>
      <c r="N15" s="395">
        <f t="shared" si="1"/>
        <v>795.88701359999982</v>
      </c>
    </row>
    <row r="16" spans="1:17" s="19" customFormat="1" ht="21" customHeight="1">
      <c r="A16" s="110" t="s">
        <v>88</v>
      </c>
      <c r="B16" s="127">
        <v>13.3672</v>
      </c>
      <c r="C16" s="113">
        <v>16.740639999999999</v>
      </c>
      <c r="D16" s="113">
        <v>16.448879999999999</v>
      </c>
      <c r="E16" s="113">
        <v>13.994400000000001</v>
      </c>
      <c r="F16" s="113">
        <v>13.609120000000001</v>
      </c>
      <c r="G16" s="113">
        <v>20.737359999999999</v>
      </c>
      <c r="H16" s="114">
        <v>18.744879999999998</v>
      </c>
      <c r="I16" s="114">
        <v>14.211679999999999</v>
      </c>
      <c r="J16" s="113">
        <v>13.000959999999999</v>
      </c>
      <c r="K16" s="114">
        <v>16.507680000000001</v>
      </c>
      <c r="L16" s="114">
        <v>25.163599999999999</v>
      </c>
      <c r="M16" s="115">
        <v>27.72448</v>
      </c>
      <c r="N16" s="395">
        <f t="shared" si="1"/>
        <v>210.25088</v>
      </c>
    </row>
    <row r="17" spans="1:14" s="19" customFormat="1" ht="21" customHeight="1">
      <c r="A17" s="110" t="s">
        <v>89</v>
      </c>
      <c r="B17" s="127">
        <v>21.09648</v>
      </c>
      <c r="C17" s="113">
        <v>23.3476</v>
      </c>
      <c r="D17" s="113">
        <v>26.45928</v>
      </c>
      <c r="E17" s="113">
        <v>30.023199999999999</v>
      </c>
      <c r="F17" s="113">
        <v>25.613600000000002</v>
      </c>
      <c r="G17" s="113">
        <v>27.532</v>
      </c>
      <c r="H17" s="114">
        <v>25.633600000000001</v>
      </c>
      <c r="I17" s="114">
        <v>22.236000000000001</v>
      </c>
      <c r="J17" s="114">
        <v>21.444800000000001</v>
      </c>
      <c r="K17" s="114">
        <v>28.411999999999999</v>
      </c>
      <c r="L17" s="114">
        <v>32.268799999999999</v>
      </c>
      <c r="M17" s="115">
        <v>34.7256</v>
      </c>
      <c r="N17" s="395">
        <f t="shared" si="1"/>
        <v>318.79295999999999</v>
      </c>
    </row>
    <row r="18" spans="1:14" s="19" customFormat="1" ht="21" customHeight="1">
      <c r="A18" s="110" t="s">
        <v>90</v>
      </c>
      <c r="B18" s="127">
        <v>7.1143980000000004</v>
      </c>
      <c r="C18" s="113">
        <v>10.506812999999999</v>
      </c>
      <c r="D18" s="113">
        <v>16.411218000000002</v>
      </c>
      <c r="E18" s="113">
        <v>7.9211220000000004</v>
      </c>
      <c r="F18" s="113">
        <v>1.823742</v>
      </c>
      <c r="G18" s="113">
        <v>5.3537429999999997</v>
      </c>
      <c r="H18" s="114">
        <v>4.8419400000000001</v>
      </c>
      <c r="I18" s="114">
        <v>3.2660670000000001</v>
      </c>
      <c r="J18" s="114">
        <v>0.92999699999999996</v>
      </c>
      <c r="K18" s="114">
        <v>6.4060620000000004</v>
      </c>
      <c r="L18" s="114">
        <v>8.3733179999999994</v>
      </c>
      <c r="M18" s="115">
        <v>9.0931230000000003</v>
      </c>
      <c r="N18" s="395">
        <f t="shared" si="1"/>
        <v>82.041543000000019</v>
      </c>
    </row>
    <row r="19" spans="1:14" s="19" customFormat="1" ht="21" customHeight="1">
      <c r="A19" s="110" t="s">
        <v>91</v>
      </c>
      <c r="B19" s="127">
        <v>9.4257000000000009</v>
      </c>
      <c r="C19" s="113">
        <v>9.3642000000000003</v>
      </c>
      <c r="D19" s="113">
        <v>14.0031</v>
      </c>
      <c r="E19" s="113">
        <v>6.3681000000000001</v>
      </c>
      <c r="F19" s="113">
        <v>2.5659000000000001</v>
      </c>
      <c r="G19" s="113">
        <v>8.4450000000000003</v>
      </c>
      <c r="H19" s="114">
        <v>6.3464999999999998</v>
      </c>
      <c r="I19" s="114">
        <v>0.85560000000000003</v>
      </c>
      <c r="J19" s="114">
        <v>1.3626</v>
      </c>
      <c r="K19" s="114">
        <v>7.4184000000000001</v>
      </c>
      <c r="L19" s="114">
        <v>11.732100000000001</v>
      </c>
      <c r="M19" s="115">
        <v>11.0433</v>
      </c>
      <c r="N19" s="395">
        <f t="shared" si="1"/>
        <v>88.930500000000009</v>
      </c>
    </row>
    <row r="20" spans="1:14" s="19" customFormat="1" ht="21" customHeight="1" thickBot="1">
      <c r="A20" s="128" t="s">
        <v>92</v>
      </c>
      <c r="B20" s="247">
        <v>15.3042</v>
      </c>
      <c r="C20" s="120">
        <v>13.069800000000001</v>
      </c>
      <c r="D20" s="120">
        <v>16.757999999999999</v>
      </c>
      <c r="E20" s="120">
        <v>22.5108</v>
      </c>
      <c r="F20" s="120">
        <v>54.661200000000001</v>
      </c>
      <c r="G20" s="120">
        <v>28.227</v>
      </c>
      <c r="H20" s="129">
        <v>25.060199999999998</v>
      </c>
      <c r="I20" s="129">
        <v>25.109400000000001</v>
      </c>
      <c r="J20" s="129">
        <v>24.443999999999999</v>
      </c>
      <c r="K20" s="129">
        <v>26.3184</v>
      </c>
      <c r="L20" s="129">
        <v>27.09</v>
      </c>
      <c r="M20" s="130">
        <v>24.973517999999999</v>
      </c>
      <c r="N20" s="396">
        <f t="shared" si="1"/>
        <v>303.52651800000001</v>
      </c>
    </row>
    <row r="21" spans="1:14" s="17" customFormat="1" ht="21" customHeight="1" thickBot="1">
      <c r="A21" s="217" t="s">
        <v>1</v>
      </c>
      <c r="B21" s="218">
        <f t="shared" ref="B21:M21" si="6">SUM(B22:B39)</f>
        <v>215.80195229999998</v>
      </c>
      <c r="C21" s="218">
        <f t="shared" si="6"/>
        <v>214.95024910000001</v>
      </c>
      <c r="D21" s="218">
        <f t="shared" si="6"/>
        <v>309.87536209999996</v>
      </c>
      <c r="E21" s="218">
        <f t="shared" si="6"/>
        <v>496.22134290000002</v>
      </c>
      <c r="F21" s="218">
        <f t="shared" si="6"/>
        <v>514.64604579999991</v>
      </c>
      <c r="G21" s="218">
        <f t="shared" si="6"/>
        <v>382.21267929999999</v>
      </c>
      <c r="H21" s="218">
        <f t="shared" si="6"/>
        <v>340.1855071</v>
      </c>
      <c r="I21" s="218">
        <f t="shared" si="6"/>
        <v>309.37070640000002</v>
      </c>
      <c r="J21" s="218">
        <f t="shared" si="6"/>
        <v>345.35452950000001</v>
      </c>
      <c r="K21" s="218">
        <f t="shared" si="6"/>
        <v>371.08578230000001</v>
      </c>
      <c r="L21" s="218">
        <f t="shared" si="6"/>
        <v>243.11649640000002</v>
      </c>
      <c r="M21" s="218">
        <f t="shared" si="6"/>
        <v>279.27385180000005</v>
      </c>
      <c r="N21" s="388">
        <f t="shared" si="1"/>
        <v>4022.094505</v>
      </c>
    </row>
    <row r="22" spans="1:14" s="19" customFormat="1" ht="21" customHeight="1">
      <c r="A22" s="105" t="s">
        <v>93</v>
      </c>
      <c r="B22" s="106">
        <v>49.764560000000003</v>
      </c>
      <c r="C22" s="131">
        <v>55.190080000000002</v>
      </c>
      <c r="D22" s="131">
        <v>88.99024</v>
      </c>
      <c r="E22" s="131">
        <v>110.8822</v>
      </c>
      <c r="F22" s="131">
        <v>104.74527999999999</v>
      </c>
      <c r="G22" s="131">
        <v>70.565399999999997</v>
      </c>
      <c r="H22" s="132">
        <v>55.649920000000002</v>
      </c>
      <c r="I22" s="132">
        <v>45.752800000000001</v>
      </c>
      <c r="J22" s="132">
        <v>62.622680000000003</v>
      </c>
      <c r="K22" s="132">
        <v>61.19744</v>
      </c>
      <c r="L22" s="132">
        <v>42.0062</v>
      </c>
      <c r="M22" s="133">
        <v>59.603560000000002</v>
      </c>
      <c r="N22" s="397">
        <f t="shared" si="1"/>
        <v>806.97036000000014</v>
      </c>
    </row>
    <row r="23" spans="1:14" s="19" customFormat="1" ht="21" customHeight="1">
      <c r="A23" s="110" t="s">
        <v>94</v>
      </c>
      <c r="B23" s="112">
        <v>15.608060999999999</v>
      </c>
      <c r="C23" s="113">
        <v>19.945179</v>
      </c>
      <c r="D23" s="113">
        <v>24.766757999999999</v>
      </c>
      <c r="E23" s="113">
        <v>38.030121000000001</v>
      </c>
      <c r="F23" s="113">
        <v>39.018554999999999</v>
      </c>
      <c r="G23" s="113">
        <v>37.869489000000002</v>
      </c>
      <c r="H23" s="114">
        <v>31.719078</v>
      </c>
      <c r="I23" s="114">
        <v>26.113589999999999</v>
      </c>
      <c r="J23" s="114">
        <v>29.106648</v>
      </c>
      <c r="K23" s="114">
        <v>26.420112</v>
      </c>
      <c r="L23" s="114">
        <v>14.950098000000001</v>
      </c>
      <c r="M23" s="115">
        <v>20.447486999999999</v>
      </c>
      <c r="N23" s="395">
        <f t="shared" si="1"/>
        <v>323.99517600000001</v>
      </c>
    </row>
    <row r="24" spans="1:14" s="19" customFormat="1" ht="21" customHeight="1">
      <c r="A24" s="110" t="s">
        <v>95</v>
      </c>
      <c r="B24" s="112">
        <v>19.072980000000001</v>
      </c>
      <c r="C24" s="113">
        <v>22.498799999999999</v>
      </c>
      <c r="D24" s="113">
        <v>26.130780000000001</v>
      </c>
      <c r="E24" s="113">
        <v>26.357099999999999</v>
      </c>
      <c r="F24" s="113">
        <v>26.39274</v>
      </c>
      <c r="G24" s="113">
        <v>27.428339999999999</v>
      </c>
      <c r="H24" s="114">
        <v>27.971520000000002</v>
      </c>
      <c r="I24" s="114">
        <v>27.815159999999999</v>
      </c>
      <c r="J24" s="114">
        <v>27.39978</v>
      </c>
      <c r="K24" s="114">
        <v>28.099499999999999</v>
      </c>
      <c r="L24" s="114">
        <v>23.865539999999999</v>
      </c>
      <c r="M24" s="115">
        <v>27.130140000000001</v>
      </c>
      <c r="N24" s="395">
        <f t="shared" si="1"/>
        <v>310.16237999999998</v>
      </c>
    </row>
    <row r="25" spans="1:14" s="19" customFormat="1" ht="21" customHeight="1">
      <c r="A25" s="110" t="s">
        <v>96</v>
      </c>
      <c r="B25" s="112">
        <v>19.2104</v>
      </c>
      <c r="C25" s="113">
        <v>21.22</v>
      </c>
      <c r="D25" s="113">
        <v>26.9696</v>
      </c>
      <c r="E25" s="113">
        <v>44.812800000000003</v>
      </c>
      <c r="F25" s="113">
        <v>45.265999999999998</v>
      </c>
      <c r="G25" s="113">
        <v>37.877600000000001</v>
      </c>
      <c r="H25" s="114">
        <v>40.715600000000002</v>
      </c>
      <c r="I25" s="114">
        <v>41.193800000000003</v>
      </c>
      <c r="J25" s="114">
        <v>42.787799999999997</v>
      </c>
      <c r="K25" s="114">
        <v>43.229399999999998</v>
      </c>
      <c r="L25" s="114">
        <v>25.572600000000001</v>
      </c>
      <c r="M25" s="115">
        <v>34.548000000000002</v>
      </c>
      <c r="N25" s="395">
        <f t="shared" si="1"/>
        <v>423.40360000000004</v>
      </c>
    </row>
    <row r="26" spans="1:14" s="19" customFormat="1" ht="21" customHeight="1">
      <c r="A26" s="110" t="s">
        <v>97</v>
      </c>
      <c r="B26" s="112">
        <v>5.8452485000000003</v>
      </c>
      <c r="C26" s="113">
        <v>5.1212000999999994</v>
      </c>
      <c r="D26" s="113">
        <v>7.5790284000000003</v>
      </c>
      <c r="E26" s="113">
        <v>10.5221415</v>
      </c>
      <c r="F26" s="113">
        <v>9.7965959999999992</v>
      </c>
      <c r="G26" s="113">
        <v>6.0399465000000001</v>
      </c>
      <c r="H26" s="114">
        <v>3.7789904999999999</v>
      </c>
      <c r="I26" s="114">
        <v>3.7129590000000001</v>
      </c>
      <c r="J26" s="114">
        <v>5.3769869999999997</v>
      </c>
      <c r="K26" s="114">
        <v>7.3894275</v>
      </c>
      <c r="L26" s="114">
        <v>6.2853599999999998</v>
      </c>
      <c r="M26" s="115">
        <v>6.0201704999999999</v>
      </c>
      <c r="N26" s="395">
        <f t="shared" si="1"/>
        <v>77.468055499999991</v>
      </c>
    </row>
    <row r="27" spans="1:14" s="19" customFormat="1" ht="21" customHeight="1">
      <c r="A27" s="110" t="s">
        <v>38</v>
      </c>
      <c r="B27" s="112">
        <v>10.7233056</v>
      </c>
      <c r="C27" s="113">
        <v>9.6462810000000001</v>
      </c>
      <c r="D27" s="113">
        <v>14.5080642</v>
      </c>
      <c r="E27" s="113">
        <v>18.5820282</v>
      </c>
      <c r="F27" s="113">
        <v>16.837645800000001</v>
      </c>
      <c r="G27" s="113">
        <v>12.5464038</v>
      </c>
      <c r="H27" s="114">
        <v>5.5527192000000003</v>
      </c>
      <c r="I27" s="114">
        <v>6.3197687999999994</v>
      </c>
      <c r="J27" s="114">
        <v>10.090011000000001</v>
      </c>
      <c r="K27" s="114">
        <v>15.793904400000001</v>
      </c>
      <c r="L27" s="114">
        <v>12.7311744</v>
      </c>
      <c r="M27" s="115">
        <v>12.037032</v>
      </c>
      <c r="N27" s="395">
        <f t="shared" si="1"/>
        <v>145.36833840000003</v>
      </c>
    </row>
    <row r="28" spans="1:14" s="19" customFormat="1" ht="21" customHeight="1">
      <c r="A28" s="110" t="s">
        <v>98</v>
      </c>
      <c r="B28" s="112">
        <v>6.0727260000000003</v>
      </c>
      <c r="C28" s="113">
        <v>6.6503519999999998</v>
      </c>
      <c r="D28" s="113">
        <v>9.3904560000000004</v>
      </c>
      <c r="E28" s="113">
        <v>11.170602000000001</v>
      </c>
      <c r="F28" s="113">
        <v>9.7993260000000006</v>
      </c>
      <c r="G28" s="113">
        <v>7.9997759999999998</v>
      </c>
      <c r="H28" s="114">
        <v>6.6819480000000002</v>
      </c>
      <c r="I28" s="114">
        <v>7.1674020000000001</v>
      </c>
      <c r="J28" s="114">
        <v>8.0972460000000002</v>
      </c>
      <c r="K28" s="114">
        <v>9.6187020000000008</v>
      </c>
      <c r="L28" s="114">
        <v>8.1295079999999995</v>
      </c>
      <c r="M28" s="115">
        <v>7.9799819999999997</v>
      </c>
      <c r="N28" s="395">
        <f t="shared" si="1"/>
        <v>98.758026000000001</v>
      </c>
    </row>
    <row r="29" spans="1:14" s="19" customFormat="1" ht="21" customHeight="1">
      <c r="A29" s="110" t="s">
        <v>99</v>
      </c>
      <c r="B29" s="112">
        <v>4.1707919999999996</v>
      </c>
      <c r="C29" s="113">
        <v>3.4723199999999999</v>
      </c>
      <c r="D29" s="113">
        <v>4.4864639999999998</v>
      </c>
      <c r="E29" s="113">
        <v>15.629448</v>
      </c>
      <c r="F29" s="113">
        <v>18.620280000000001</v>
      </c>
      <c r="G29" s="113">
        <v>15.860448</v>
      </c>
      <c r="H29" s="114">
        <v>13.635624</v>
      </c>
      <c r="I29" s="114">
        <v>10.45092</v>
      </c>
      <c r="J29" s="114">
        <v>10.629408</v>
      </c>
      <c r="K29" s="114">
        <v>15.62928</v>
      </c>
      <c r="L29" s="114">
        <v>8.3685360000000006</v>
      </c>
      <c r="M29" s="115">
        <v>6.0518879999999999</v>
      </c>
      <c r="N29" s="395">
        <f t="shared" si="1"/>
        <v>127.005408</v>
      </c>
    </row>
    <row r="30" spans="1:14" s="19" customFormat="1" ht="21" customHeight="1">
      <c r="A30" s="110" t="s">
        <v>39</v>
      </c>
      <c r="B30" s="112">
        <v>7.2958049999999997</v>
      </c>
      <c r="C30" s="113">
        <v>6.4901249999999999</v>
      </c>
      <c r="D30" s="113">
        <v>9.3992924999999996</v>
      </c>
      <c r="E30" s="113">
        <v>12.46758</v>
      </c>
      <c r="F30" s="113">
        <v>9.0007950000000001</v>
      </c>
      <c r="G30" s="113">
        <v>3.2574299999999998</v>
      </c>
      <c r="H30" s="114">
        <v>2.0498699999999999</v>
      </c>
      <c r="I30" s="114">
        <v>2.7639675000000001</v>
      </c>
      <c r="J30" s="114">
        <v>6.5474625</v>
      </c>
      <c r="K30" s="114">
        <v>9.8304600000000004</v>
      </c>
      <c r="L30" s="114">
        <v>7.2156000000000002</v>
      </c>
      <c r="M30" s="115">
        <v>8.3575424999999992</v>
      </c>
      <c r="N30" s="395">
        <f t="shared" si="1"/>
        <v>84.675929999999994</v>
      </c>
    </row>
    <row r="31" spans="1:14" s="19" customFormat="1" ht="21" customHeight="1">
      <c r="A31" s="110" t="s">
        <v>100</v>
      </c>
      <c r="B31" s="112">
        <v>2.2460399999999998</v>
      </c>
      <c r="C31" s="113">
        <v>1.9612799999999999</v>
      </c>
      <c r="D31" s="113">
        <v>2.4541200000000001</v>
      </c>
      <c r="E31" s="113">
        <v>7.2289199999999996</v>
      </c>
      <c r="F31" s="113">
        <v>9.9551999999999996</v>
      </c>
      <c r="G31" s="113">
        <v>8.3665199999999995</v>
      </c>
      <c r="H31" s="114">
        <v>9.3978000000000002</v>
      </c>
      <c r="I31" s="114">
        <v>9.0968400000000003</v>
      </c>
      <c r="J31" s="114">
        <v>8.2215600000000002</v>
      </c>
      <c r="K31" s="114">
        <v>7.3146000000000004</v>
      </c>
      <c r="L31" s="114">
        <v>4.3053600000000003</v>
      </c>
      <c r="M31" s="115">
        <v>4.1275199999999996</v>
      </c>
      <c r="N31" s="395">
        <f t="shared" si="1"/>
        <v>74.675759999999997</v>
      </c>
    </row>
    <row r="32" spans="1:14" s="19" customFormat="1" ht="21" customHeight="1">
      <c r="A32" s="110" t="s">
        <v>101</v>
      </c>
      <c r="B32" s="112">
        <v>25.536555</v>
      </c>
      <c r="C32" s="113">
        <v>22.591290000000001</v>
      </c>
      <c r="D32" s="113">
        <v>28.983450000000001</v>
      </c>
      <c r="E32" s="113">
        <v>49.215285000000002</v>
      </c>
      <c r="F32" s="113">
        <v>45.717329999999997</v>
      </c>
      <c r="G32" s="113">
        <v>27.392309999999998</v>
      </c>
      <c r="H32" s="114">
        <v>22.777245000000001</v>
      </c>
      <c r="I32" s="114">
        <v>21.72672</v>
      </c>
      <c r="J32" s="114">
        <v>23.59179</v>
      </c>
      <c r="K32" s="114">
        <v>25.016984999999998</v>
      </c>
      <c r="L32" s="114">
        <v>21.693255000000001</v>
      </c>
      <c r="M32" s="115">
        <v>23.585235000000001</v>
      </c>
      <c r="N32" s="395">
        <f t="shared" si="1"/>
        <v>337.82745</v>
      </c>
    </row>
    <row r="33" spans="1:14" s="19" customFormat="1" ht="21" customHeight="1">
      <c r="A33" s="110" t="s">
        <v>102</v>
      </c>
      <c r="B33" s="134">
        <v>16.189125000000001</v>
      </c>
      <c r="C33" s="113">
        <v>14.568659999999999</v>
      </c>
      <c r="D33" s="113">
        <v>16.526879999999998</v>
      </c>
      <c r="E33" s="113">
        <v>44.256255000000003</v>
      </c>
      <c r="F33" s="113">
        <v>75.722669999999994</v>
      </c>
      <c r="G33" s="113">
        <v>64.653345000000002</v>
      </c>
      <c r="H33" s="114">
        <v>76.286055000000005</v>
      </c>
      <c r="I33" s="114">
        <v>62.805525000000003</v>
      </c>
      <c r="J33" s="114">
        <v>48.597045000000001</v>
      </c>
      <c r="K33" s="114">
        <v>41.603205000000003</v>
      </c>
      <c r="L33" s="114">
        <v>25.393380000000001</v>
      </c>
      <c r="M33" s="115">
        <v>22.949400000000001</v>
      </c>
      <c r="N33" s="395">
        <f t="shared" si="1"/>
        <v>509.55154499999998</v>
      </c>
    </row>
    <row r="34" spans="1:14" s="19" customFormat="1" ht="21" customHeight="1">
      <c r="A34" s="128" t="s">
        <v>103</v>
      </c>
      <c r="B34" s="134">
        <v>11.55546</v>
      </c>
      <c r="C34" s="113">
        <v>7.7845319999999996</v>
      </c>
      <c r="D34" s="113">
        <v>15.198624000000001</v>
      </c>
      <c r="E34" s="113">
        <v>25.440534</v>
      </c>
      <c r="F34" s="113">
        <v>23.973327000000001</v>
      </c>
      <c r="G34" s="113">
        <v>13.785849000000001</v>
      </c>
      <c r="H34" s="114">
        <v>7.0910909999999996</v>
      </c>
      <c r="I34" s="114">
        <v>5.825736</v>
      </c>
      <c r="J34" s="114">
        <v>12.549222</v>
      </c>
      <c r="K34" s="114">
        <v>18.231507000000001</v>
      </c>
      <c r="L34" s="114">
        <v>10.6974</v>
      </c>
      <c r="M34" s="115">
        <v>11.529</v>
      </c>
      <c r="N34" s="395">
        <f t="shared" si="1"/>
        <v>163.662282</v>
      </c>
    </row>
    <row r="35" spans="1:14" s="19" customFormat="1" ht="21" customHeight="1">
      <c r="A35" s="110" t="s">
        <v>104</v>
      </c>
      <c r="B35" s="134">
        <v>11.419499999999999</v>
      </c>
      <c r="C35" s="113">
        <v>13.98147</v>
      </c>
      <c r="D35" s="113">
        <v>27.163229999999999</v>
      </c>
      <c r="E35" s="113">
        <v>63.128790000000002</v>
      </c>
      <c r="F35" s="113">
        <v>36.201540000000001</v>
      </c>
      <c r="G35" s="113">
        <v>9.5033700000000003</v>
      </c>
      <c r="H35" s="114">
        <v>4.0992899999999999</v>
      </c>
      <c r="I35" s="114">
        <v>6.9586499999999996</v>
      </c>
      <c r="J35" s="114">
        <v>23.411010000000001</v>
      </c>
      <c r="K35" s="114">
        <v>39.910290000000003</v>
      </c>
      <c r="L35" s="114">
        <v>19.108170000000001</v>
      </c>
      <c r="M35" s="115">
        <v>19.362780000000001</v>
      </c>
      <c r="N35" s="395">
        <f t="shared" si="1"/>
        <v>274.24808999999999</v>
      </c>
    </row>
    <row r="36" spans="1:14" s="19" customFormat="1" ht="21" customHeight="1">
      <c r="A36" s="110" t="s">
        <v>105</v>
      </c>
      <c r="B36" s="134">
        <v>5.2381349999999998</v>
      </c>
      <c r="C36" s="113">
        <v>3.3037200000000002</v>
      </c>
      <c r="D36" s="113">
        <v>6.8408550000000004</v>
      </c>
      <c r="E36" s="113">
        <v>11.535615</v>
      </c>
      <c r="F36" s="113">
        <v>13.344345000000001</v>
      </c>
      <c r="G36" s="113">
        <v>8.4558599999999995</v>
      </c>
      <c r="H36" s="114">
        <v>4.0805100000000003</v>
      </c>
      <c r="I36" s="114">
        <v>3.0109401</v>
      </c>
      <c r="J36" s="114">
        <v>4.6418400000000002</v>
      </c>
      <c r="K36" s="114">
        <v>7.9181549999999996</v>
      </c>
      <c r="L36" s="114">
        <v>4.7429550000000003</v>
      </c>
      <c r="M36" s="135">
        <v>4.9725900000000003</v>
      </c>
      <c r="N36" s="395">
        <f t="shared" si="1"/>
        <v>78.085520099999997</v>
      </c>
    </row>
    <row r="37" spans="1:14" s="19" customFormat="1" ht="21" customHeight="1">
      <c r="A37" s="110" t="s">
        <v>106</v>
      </c>
      <c r="B37" s="134">
        <v>5.3977392000000002</v>
      </c>
      <c r="C37" s="134">
        <v>0</v>
      </c>
      <c r="D37" s="134">
        <v>0</v>
      </c>
      <c r="E37" s="134">
        <v>1.3964832</v>
      </c>
      <c r="F37" s="134">
        <v>13.675535999999999</v>
      </c>
      <c r="G37" s="134">
        <v>12.241152</v>
      </c>
      <c r="H37" s="136">
        <v>9.7481664000000006</v>
      </c>
      <c r="I37" s="136">
        <v>8.5160879999999999</v>
      </c>
      <c r="J37" s="136">
        <v>7.9001999999999999</v>
      </c>
      <c r="K37" s="136">
        <v>9.0007344000000007</v>
      </c>
      <c r="L37" s="136">
        <v>5.6851200000000004</v>
      </c>
      <c r="M37" s="137">
        <v>9.0902448000000007</v>
      </c>
      <c r="N37" s="395">
        <f t="shared" si="1"/>
        <v>82.651464000000004</v>
      </c>
    </row>
    <row r="38" spans="1:14" s="19" customFormat="1" ht="21" customHeight="1">
      <c r="A38" s="110" t="s">
        <v>41</v>
      </c>
      <c r="B38" s="111">
        <v>0</v>
      </c>
      <c r="C38" s="138">
        <v>0</v>
      </c>
      <c r="D38" s="138">
        <v>0</v>
      </c>
      <c r="E38" s="138">
        <v>0</v>
      </c>
      <c r="F38" s="138">
        <v>0</v>
      </c>
      <c r="G38" s="138">
        <v>0</v>
      </c>
      <c r="H38" s="138">
        <v>0</v>
      </c>
      <c r="I38" s="138">
        <v>0</v>
      </c>
      <c r="J38" s="114">
        <v>0</v>
      </c>
      <c r="K38" s="136">
        <v>0</v>
      </c>
      <c r="L38" s="136">
        <v>0</v>
      </c>
      <c r="M38" s="139">
        <v>0</v>
      </c>
      <c r="N38" s="395">
        <f t="shared" si="1"/>
        <v>0</v>
      </c>
    </row>
    <row r="39" spans="1:14" s="19" customFormat="1" ht="21" customHeight="1" thickBot="1">
      <c r="A39" s="273" t="s">
        <v>40</v>
      </c>
      <c r="B39" s="134">
        <v>0.45551999999999998</v>
      </c>
      <c r="C39" s="134">
        <v>0.52495999999999998</v>
      </c>
      <c r="D39" s="134">
        <v>0.48752000000000001</v>
      </c>
      <c r="E39" s="134">
        <v>5.5654399999999997</v>
      </c>
      <c r="F39" s="134">
        <v>16.578880000000002</v>
      </c>
      <c r="G39" s="134">
        <v>18.369440000000001</v>
      </c>
      <c r="H39" s="136">
        <v>18.95008</v>
      </c>
      <c r="I39" s="136">
        <v>20.13984</v>
      </c>
      <c r="J39" s="140">
        <v>13.78384</v>
      </c>
      <c r="K39" s="140">
        <v>4.8820800000000002</v>
      </c>
      <c r="L39" s="140">
        <v>2.3662399999999999</v>
      </c>
      <c r="M39" s="141">
        <v>1.4812799999999999</v>
      </c>
      <c r="N39" s="395">
        <f t="shared" si="1"/>
        <v>103.58512</v>
      </c>
    </row>
    <row r="40" spans="1:14" s="17" customFormat="1" ht="21" customHeight="1" thickBot="1">
      <c r="A40" s="217" t="s">
        <v>42</v>
      </c>
      <c r="B40" s="218">
        <f>SUM(B41:B119)</f>
        <v>44.48689259999999</v>
      </c>
      <c r="C40" s="218">
        <f t="shared" ref="C40:M40" si="7">SUM(C41:C119)</f>
        <v>40.799480200000012</v>
      </c>
      <c r="D40" s="218">
        <f t="shared" si="7"/>
        <v>53.631166199999988</v>
      </c>
      <c r="E40" s="218">
        <f t="shared" si="7"/>
        <v>109.87972990000003</v>
      </c>
      <c r="F40" s="218">
        <f t="shared" si="7"/>
        <v>106.52291100000001</v>
      </c>
      <c r="G40" s="218">
        <f t="shared" si="7"/>
        <v>72.130290399999993</v>
      </c>
      <c r="H40" s="218">
        <f t="shared" si="7"/>
        <v>57.848800400000002</v>
      </c>
      <c r="I40" s="218">
        <f t="shared" si="7"/>
        <v>53.47918940000001</v>
      </c>
      <c r="J40" s="218">
        <f t="shared" si="7"/>
        <v>71.0752904</v>
      </c>
      <c r="K40" s="218">
        <f t="shared" si="7"/>
        <v>94.117732500000002</v>
      </c>
      <c r="L40" s="218">
        <f t="shared" si="7"/>
        <v>75.76594129999998</v>
      </c>
      <c r="M40" s="218">
        <f t="shared" si="7"/>
        <v>62.114582499999997</v>
      </c>
      <c r="N40" s="392">
        <f t="shared" si="1"/>
        <v>841.85200680000003</v>
      </c>
    </row>
    <row r="41" spans="1:14" s="17" customFormat="1" ht="21" customHeight="1">
      <c r="A41" s="248" t="s">
        <v>165</v>
      </c>
      <c r="B41" s="279">
        <v>0</v>
      </c>
      <c r="C41" s="142">
        <v>0</v>
      </c>
      <c r="D41" s="131">
        <v>0.41016000000000002</v>
      </c>
      <c r="E41" s="131">
        <v>1.34388</v>
      </c>
      <c r="F41" s="131">
        <v>1.3662000000000001</v>
      </c>
      <c r="G41" s="131">
        <v>1.3011600000000001</v>
      </c>
      <c r="H41" s="132">
        <v>1.21068</v>
      </c>
      <c r="I41" s="132">
        <v>0.27228000000000002</v>
      </c>
      <c r="J41" s="271">
        <v>7.0199999999999999E-2</v>
      </c>
      <c r="K41" s="132">
        <v>8.7239999999999998E-2</v>
      </c>
      <c r="L41" s="132">
        <v>3.54528</v>
      </c>
      <c r="M41" s="143">
        <v>0</v>
      </c>
      <c r="N41" s="389">
        <f>SUM(D41:M41)</f>
        <v>9.6070799999999998</v>
      </c>
    </row>
    <row r="42" spans="1:14" s="17" customFormat="1" ht="21" customHeight="1">
      <c r="A42" s="280" t="s">
        <v>107</v>
      </c>
      <c r="B42" s="249">
        <v>2.169972</v>
      </c>
      <c r="C42" s="107">
        <v>1.902852</v>
      </c>
      <c r="D42" s="107">
        <v>2.3252039999999998</v>
      </c>
      <c r="E42" s="107">
        <v>2.0561310000000002</v>
      </c>
      <c r="F42" s="107">
        <v>2.3710680000000002</v>
      </c>
      <c r="G42" s="107">
        <v>1.7565029999999999</v>
      </c>
      <c r="H42" s="108">
        <v>1.6695629999999999</v>
      </c>
      <c r="I42" s="108">
        <v>1.344924</v>
      </c>
      <c r="J42" s="250">
        <v>1.656963</v>
      </c>
      <c r="K42" s="108">
        <v>2.1261239999999999</v>
      </c>
      <c r="L42" s="108">
        <v>2.0408219999999999</v>
      </c>
      <c r="M42" s="144">
        <v>1.6575930000000001</v>
      </c>
      <c r="N42" s="390">
        <f t="shared" ref="N42:N105" si="8">SUM(B42:M42)</f>
        <v>23.077719000000002</v>
      </c>
    </row>
    <row r="43" spans="1:14" s="17" customFormat="1" ht="21" customHeight="1">
      <c r="A43" s="251" t="s">
        <v>108</v>
      </c>
      <c r="B43" s="252">
        <v>4.7259450000000003</v>
      </c>
      <c r="C43" s="113">
        <v>3.2085585000000001</v>
      </c>
      <c r="D43" s="113">
        <v>4.1785065000000001</v>
      </c>
      <c r="E43" s="113">
        <v>9.0880650000000003</v>
      </c>
      <c r="F43" s="113">
        <v>9.3750614999999993</v>
      </c>
      <c r="G43" s="113">
        <v>4.7303864999999998</v>
      </c>
      <c r="H43" s="114">
        <v>3.6227520000000002</v>
      </c>
      <c r="I43" s="114">
        <v>4.3581510000000003</v>
      </c>
      <c r="J43" s="253">
        <v>7.2823589999999996</v>
      </c>
      <c r="K43" s="114">
        <v>8.1904094999999995</v>
      </c>
      <c r="L43" s="114">
        <v>6.8180804999999998</v>
      </c>
      <c r="M43" s="135">
        <v>5.0644439999999999</v>
      </c>
      <c r="N43" s="390">
        <f t="shared" si="8"/>
        <v>70.642718999999985</v>
      </c>
    </row>
    <row r="44" spans="1:14" s="17" customFormat="1" ht="21" customHeight="1">
      <c r="A44" s="251" t="s">
        <v>43</v>
      </c>
      <c r="B44" s="252">
        <v>0.46798020000000001</v>
      </c>
      <c r="C44" s="113">
        <v>0.53100480000000005</v>
      </c>
      <c r="D44" s="113">
        <v>0.57955109999999999</v>
      </c>
      <c r="E44" s="113">
        <v>0.5635365</v>
      </c>
      <c r="F44" s="113">
        <v>0.4439901</v>
      </c>
      <c r="G44" s="113">
        <v>0.30986220000000003</v>
      </c>
      <c r="H44" s="114">
        <v>0.25776359999999998</v>
      </c>
      <c r="I44" s="114">
        <v>0.37045470000000003</v>
      </c>
      <c r="J44" s="253">
        <v>0.4385829</v>
      </c>
      <c r="K44" s="114">
        <v>0.4854192</v>
      </c>
      <c r="L44" s="114">
        <v>0.43542990000000004</v>
      </c>
      <c r="M44" s="135">
        <v>0.4624047</v>
      </c>
      <c r="N44" s="390">
        <f t="shared" si="8"/>
        <v>5.3459798999999997</v>
      </c>
    </row>
    <row r="45" spans="1:14" s="17" customFormat="1" ht="21" customHeight="1">
      <c r="A45" s="251" t="s">
        <v>109</v>
      </c>
      <c r="B45" s="145">
        <v>0</v>
      </c>
      <c r="C45" s="113">
        <v>0</v>
      </c>
      <c r="D45" s="113">
        <v>0.11025</v>
      </c>
      <c r="E45" s="113">
        <v>0.41021999999999997</v>
      </c>
      <c r="F45" s="113">
        <v>0.94005000000000005</v>
      </c>
      <c r="G45" s="113">
        <v>0.30564000000000002</v>
      </c>
      <c r="H45" s="113">
        <v>0.35216999999999998</v>
      </c>
      <c r="I45" s="113">
        <v>1.197E-2</v>
      </c>
      <c r="J45" s="113">
        <v>1.9529999999999999E-2</v>
      </c>
      <c r="K45" s="113">
        <v>0</v>
      </c>
      <c r="L45" s="113">
        <v>2.14479</v>
      </c>
      <c r="M45" s="146">
        <v>0</v>
      </c>
      <c r="N45" s="390">
        <f t="shared" si="8"/>
        <v>4.2946200000000001</v>
      </c>
    </row>
    <row r="46" spans="1:14" s="17" customFormat="1" ht="21" customHeight="1">
      <c r="A46" s="251" t="s">
        <v>110</v>
      </c>
      <c r="B46" s="145">
        <v>0</v>
      </c>
      <c r="C46" s="113">
        <v>0</v>
      </c>
      <c r="D46" s="113">
        <v>0</v>
      </c>
      <c r="E46" s="113">
        <v>0</v>
      </c>
      <c r="F46" s="113">
        <v>0</v>
      </c>
      <c r="G46" s="113">
        <v>3.0268799999999998</v>
      </c>
      <c r="H46" s="114">
        <v>3.4386000000000001</v>
      </c>
      <c r="I46" s="114">
        <v>2.9974799999999999</v>
      </c>
      <c r="J46" s="253">
        <v>0.23712</v>
      </c>
      <c r="K46" s="114">
        <v>0</v>
      </c>
      <c r="L46" s="114">
        <v>1.1484000000000001</v>
      </c>
      <c r="M46" s="135">
        <v>0</v>
      </c>
      <c r="N46" s="390">
        <f t="shared" si="8"/>
        <v>10.84848</v>
      </c>
    </row>
    <row r="47" spans="1:14" s="17" customFormat="1" ht="21" customHeight="1">
      <c r="A47" s="251" t="s">
        <v>111</v>
      </c>
      <c r="B47" s="145">
        <v>0.36703799999999998</v>
      </c>
      <c r="C47" s="113">
        <v>0.1596969</v>
      </c>
      <c r="D47" s="113">
        <v>0.91744290000000006</v>
      </c>
      <c r="E47" s="113">
        <v>3.4502475000000001</v>
      </c>
      <c r="F47" s="113">
        <v>3.9870762000000002</v>
      </c>
      <c r="G47" s="113">
        <v>0.96968580000000004</v>
      </c>
      <c r="H47" s="114">
        <v>0.1440969</v>
      </c>
      <c r="I47" s="114">
        <v>0.16839899999999999</v>
      </c>
      <c r="J47" s="253">
        <v>1.5386145</v>
      </c>
      <c r="K47" s="114">
        <v>1.285077</v>
      </c>
      <c r="L47" s="114">
        <v>0.1172487</v>
      </c>
      <c r="M47" s="135">
        <v>1.3286385000000001</v>
      </c>
      <c r="N47" s="390">
        <f t="shared" si="8"/>
        <v>14.4332619</v>
      </c>
    </row>
    <row r="48" spans="1:14" s="17" customFormat="1" ht="21" customHeight="1">
      <c r="A48" s="251" t="s">
        <v>112</v>
      </c>
      <c r="B48" s="252">
        <v>0.19994999999999999</v>
      </c>
      <c r="C48" s="113">
        <v>0.62295</v>
      </c>
      <c r="D48" s="113">
        <v>0.13950000000000001</v>
      </c>
      <c r="E48" s="113">
        <v>0.30945</v>
      </c>
      <c r="F48" s="113">
        <v>0.28965000000000002</v>
      </c>
      <c r="G48" s="113">
        <v>0.16619999999999999</v>
      </c>
      <c r="H48" s="114">
        <v>0.10440000000000001</v>
      </c>
      <c r="I48" s="114">
        <v>5.9400000000000001E-2</v>
      </c>
      <c r="J48" s="253">
        <v>9.0396000000000001E-3</v>
      </c>
      <c r="K48" s="114">
        <v>0.53190000000000004</v>
      </c>
      <c r="L48" s="114">
        <v>6.3750000000000001E-2</v>
      </c>
      <c r="M48" s="135">
        <v>0.13170000000000001</v>
      </c>
      <c r="N48" s="390">
        <f t="shared" si="8"/>
        <v>2.6278895999999996</v>
      </c>
    </row>
    <row r="49" spans="1:14" s="17" customFormat="1" ht="21" customHeight="1">
      <c r="A49" s="251" t="s">
        <v>113</v>
      </c>
      <c r="B49" s="252">
        <v>1.2344723999999998</v>
      </c>
      <c r="C49" s="113">
        <v>1.4899248</v>
      </c>
      <c r="D49" s="113">
        <v>1.7622359999999999</v>
      </c>
      <c r="E49" s="113">
        <v>2.9511216</v>
      </c>
      <c r="F49" s="113">
        <v>3.0559787999999997</v>
      </c>
      <c r="G49" s="113">
        <v>2.5557335999999999</v>
      </c>
      <c r="H49" s="114">
        <v>1.4671692000000001</v>
      </c>
      <c r="I49" s="114">
        <v>1.4248331999999999</v>
      </c>
      <c r="J49" s="253">
        <v>1.5575867999999999</v>
      </c>
      <c r="K49" s="114">
        <v>1.9222056000000001</v>
      </c>
      <c r="L49" s="114">
        <v>1.2121704</v>
      </c>
      <c r="M49" s="135">
        <v>1.7933831999999998</v>
      </c>
      <c r="N49" s="390">
        <f t="shared" si="8"/>
        <v>22.426815600000005</v>
      </c>
    </row>
    <row r="50" spans="1:14" s="17" customFormat="1" ht="21" customHeight="1">
      <c r="A50" s="251" t="s">
        <v>114</v>
      </c>
      <c r="B50" s="252">
        <v>1.0962000000000001</v>
      </c>
      <c r="C50" s="113">
        <v>0.97860000000000003</v>
      </c>
      <c r="D50" s="113">
        <v>1.0407</v>
      </c>
      <c r="E50" s="113">
        <v>1.1315999999999999</v>
      </c>
      <c r="F50" s="113">
        <v>1.0973999999999999</v>
      </c>
      <c r="G50" s="113">
        <v>1.0377000000000001</v>
      </c>
      <c r="H50" s="114">
        <v>0.94889999999999997</v>
      </c>
      <c r="I50" s="114">
        <v>1.0689</v>
      </c>
      <c r="J50" s="253">
        <v>1.0383</v>
      </c>
      <c r="K50" s="114">
        <v>1.1121000000000001</v>
      </c>
      <c r="L50" s="114">
        <v>1.0206</v>
      </c>
      <c r="M50" s="135">
        <v>1.0395000000000001</v>
      </c>
      <c r="N50" s="390">
        <f t="shared" si="8"/>
        <v>12.6105</v>
      </c>
    </row>
    <row r="51" spans="1:14" s="17" customFormat="1" ht="21" customHeight="1">
      <c r="A51" s="251" t="s">
        <v>115</v>
      </c>
      <c r="B51" s="252">
        <v>0.247422</v>
      </c>
      <c r="C51" s="113">
        <v>0.2223648</v>
      </c>
      <c r="D51" s="113">
        <v>0.30927120000000002</v>
      </c>
      <c r="E51" s="113">
        <v>0.31953480000000001</v>
      </c>
      <c r="F51" s="113">
        <v>4.248E-3</v>
      </c>
      <c r="G51" s="113">
        <v>0</v>
      </c>
      <c r="H51" s="114">
        <v>0</v>
      </c>
      <c r="I51" s="114">
        <v>0</v>
      </c>
      <c r="J51" s="253">
        <v>0.1285152</v>
      </c>
      <c r="K51" s="114">
        <v>0.31546559999999996</v>
      </c>
      <c r="L51" s="114">
        <v>0.32816040000000002</v>
      </c>
      <c r="M51" s="135">
        <v>0.33060600000000001</v>
      </c>
      <c r="N51" s="390">
        <f t="shared" si="8"/>
        <v>2.2055880000000001</v>
      </c>
    </row>
    <row r="52" spans="1:14" s="17" customFormat="1" ht="21" customHeight="1">
      <c r="A52" s="251" t="s">
        <v>116</v>
      </c>
      <c r="B52" s="252">
        <v>0.28814800000000002</v>
      </c>
      <c r="C52" s="113">
        <v>0.25197399999999998</v>
      </c>
      <c r="D52" s="113">
        <v>0.43119200000000002</v>
      </c>
      <c r="E52" s="113">
        <v>0.60026999999999997</v>
      </c>
      <c r="F52" s="113">
        <v>0.74188200000000004</v>
      </c>
      <c r="G52" s="113">
        <v>0.58838000000000001</v>
      </c>
      <c r="H52" s="114">
        <v>0.426624</v>
      </c>
      <c r="I52" s="114">
        <v>0.431342</v>
      </c>
      <c r="J52" s="253">
        <v>0.28118799999999999</v>
      </c>
      <c r="K52" s="114">
        <v>0.52550799999999998</v>
      </c>
      <c r="L52" s="114">
        <v>0.34501199999999999</v>
      </c>
      <c r="M52" s="135">
        <v>0.33804800000000002</v>
      </c>
      <c r="N52" s="390">
        <f t="shared" si="8"/>
        <v>5.2495679999999991</v>
      </c>
    </row>
    <row r="53" spans="1:14" s="17" customFormat="1" ht="21" customHeight="1">
      <c r="A53" s="254" t="s">
        <v>117</v>
      </c>
      <c r="B53" s="252">
        <v>0</v>
      </c>
      <c r="C53" s="113">
        <v>0.20571300000000001</v>
      </c>
      <c r="D53" s="113">
        <v>0.61098300000000005</v>
      </c>
      <c r="E53" s="113">
        <v>0.78934139999999997</v>
      </c>
      <c r="F53" s="113">
        <v>0.69789060000000003</v>
      </c>
      <c r="G53" s="113">
        <v>0</v>
      </c>
      <c r="H53" s="114">
        <v>0</v>
      </c>
      <c r="I53" s="114">
        <v>0</v>
      </c>
      <c r="J53" s="253">
        <v>0.37634220000000002</v>
      </c>
      <c r="K53" s="114">
        <v>1.0913508000000001</v>
      </c>
      <c r="L53" s="114">
        <v>1.0285974</v>
      </c>
      <c r="M53" s="135">
        <v>0.71458200000000005</v>
      </c>
      <c r="N53" s="390">
        <f t="shared" si="8"/>
        <v>5.5148003999999995</v>
      </c>
    </row>
    <row r="54" spans="1:14" s="17" customFormat="1" ht="21" customHeight="1">
      <c r="A54" s="255" t="s">
        <v>118</v>
      </c>
      <c r="B54" s="145">
        <v>0</v>
      </c>
      <c r="C54" s="127">
        <v>0</v>
      </c>
      <c r="D54" s="127">
        <v>2.78208E-2</v>
      </c>
      <c r="E54" s="113">
        <v>7.8094800000000006E-2</v>
      </c>
      <c r="F54" s="113">
        <v>0.19300679999999998</v>
      </c>
      <c r="G54" s="113">
        <v>0.1165752</v>
      </c>
      <c r="H54" s="114">
        <v>0.10584</v>
      </c>
      <c r="I54" s="114">
        <v>3.5531999999999998E-3</v>
      </c>
      <c r="J54" s="253">
        <v>1.0584000000000001E-3</v>
      </c>
      <c r="K54" s="114">
        <v>0</v>
      </c>
      <c r="L54" s="114">
        <v>0.72379440000000006</v>
      </c>
      <c r="M54" s="135">
        <v>0</v>
      </c>
      <c r="N54" s="390">
        <f t="shared" si="8"/>
        <v>1.2497436</v>
      </c>
    </row>
    <row r="55" spans="1:14" s="17" customFormat="1" ht="21" customHeight="1">
      <c r="A55" s="251" t="s">
        <v>119</v>
      </c>
      <c r="B55" s="252">
        <v>0.53988000000000003</v>
      </c>
      <c r="C55" s="113">
        <v>0.37319999999999998</v>
      </c>
      <c r="D55" s="113">
        <v>0.69906000000000001</v>
      </c>
      <c r="E55" s="113">
        <v>1.22031</v>
      </c>
      <c r="F55" s="113">
        <v>1.1892</v>
      </c>
      <c r="G55" s="113">
        <v>0.95948999999999995</v>
      </c>
      <c r="H55" s="114">
        <v>0.72026999999999997</v>
      </c>
      <c r="I55" s="114">
        <v>0.77091299999999996</v>
      </c>
      <c r="J55" s="253">
        <v>0.34358100000000003</v>
      </c>
      <c r="K55" s="114">
        <v>0.72914100000000004</v>
      </c>
      <c r="L55" s="114">
        <v>0.73553999999999997</v>
      </c>
      <c r="M55" s="135">
        <v>0.51163800000000004</v>
      </c>
      <c r="N55" s="390">
        <f t="shared" si="8"/>
        <v>8.7922229999999999</v>
      </c>
    </row>
    <row r="56" spans="1:14" s="17" customFormat="1" ht="21" customHeight="1">
      <c r="A56" s="254" t="s">
        <v>120</v>
      </c>
      <c r="B56" s="145">
        <v>0</v>
      </c>
      <c r="C56" s="113">
        <v>0</v>
      </c>
      <c r="D56" s="113">
        <v>0</v>
      </c>
      <c r="E56" s="113">
        <v>0</v>
      </c>
      <c r="F56" s="113">
        <v>0</v>
      </c>
      <c r="G56" s="113">
        <v>0</v>
      </c>
      <c r="H56" s="114">
        <v>0</v>
      </c>
      <c r="I56" s="114">
        <v>0</v>
      </c>
      <c r="J56" s="114">
        <v>0</v>
      </c>
      <c r="K56" s="114">
        <v>0</v>
      </c>
      <c r="L56" s="114">
        <v>0</v>
      </c>
      <c r="M56" s="135">
        <v>0</v>
      </c>
      <c r="N56" s="390">
        <f t="shared" si="8"/>
        <v>0</v>
      </c>
    </row>
    <row r="57" spans="1:14" s="17" customFormat="1" ht="21" customHeight="1">
      <c r="A57" s="254" t="s">
        <v>121</v>
      </c>
      <c r="B57" s="252">
        <v>0.17424999999999999</v>
      </c>
      <c r="C57" s="113">
        <v>0.16345599999999999</v>
      </c>
      <c r="D57" s="113">
        <v>0.17133879999999999</v>
      </c>
      <c r="E57" s="113">
        <v>0.16721759999999999</v>
      </c>
      <c r="F57" s="113">
        <v>0.1640644</v>
      </c>
      <c r="G57" s="113">
        <v>0.14513000000000001</v>
      </c>
      <c r="H57" s="114">
        <v>0.13060240000000001</v>
      </c>
      <c r="I57" s="114">
        <v>0.13877200000000001</v>
      </c>
      <c r="J57" s="253">
        <v>0.16233720000000001</v>
      </c>
      <c r="K57" s="114">
        <v>0.16363920000000001</v>
      </c>
      <c r="L57" s="114">
        <v>0.17183799999999999</v>
      </c>
      <c r="M57" s="135">
        <v>0.17932879999999998</v>
      </c>
      <c r="N57" s="390">
        <f t="shared" si="8"/>
        <v>1.9319743999999999</v>
      </c>
    </row>
    <row r="58" spans="1:14" s="17" customFormat="1" ht="21" customHeight="1">
      <c r="A58" s="251" t="s">
        <v>122</v>
      </c>
      <c r="B58" s="256">
        <v>0</v>
      </c>
      <c r="C58" s="147">
        <v>0</v>
      </c>
      <c r="D58" s="147">
        <v>0</v>
      </c>
      <c r="E58" s="113">
        <v>0</v>
      </c>
      <c r="F58" s="113">
        <v>0</v>
      </c>
      <c r="G58" s="113">
        <v>0</v>
      </c>
      <c r="H58" s="114">
        <v>0</v>
      </c>
      <c r="I58" s="114">
        <v>0</v>
      </c>
      <c r="J58" s="114">
        <v>0</v>
      </c>
      <c r="K58" s="114">
        <v>0</v>
      </c>
      <c r="L58" s="114">
        <v>0</v>
      </c>
      <c r="M58" s="135">
        <v>0</v>
      </c>
      <c r="N58" s="390">
        <f t="shared" si="8"/>
        <v>0</v>
      </c>
    </row>
    <row r="59" spans="1:14" s="17" customFormat="1" ht="21" customHeight="1">
      <c r="A59" s="254" t="s">
        <v>44</v>
      </c>
      <c r="B59" s="256">
        <v>0</v>
      </c>
      <c r="C59" s="147">
        <v>0</v>
      </c>
      <c r="D59" s="147">
        <v>0</v>
      </c>
      <c r="E59" s="147">
        <v>0</v>
      </c>
      <c r="F59" s="147">
        <v>0</v>
      </c>
      <c r="G59" s="147">
        <v>0</v>
      </c>
      <c r="H59" s="147">
        <v>0</v>
      </c>
      <c r="I59" s="147">
        <v>0</v>
      </c>
      <c r="J59" s="147">
        <v>0</v>
      </c>
      <c r="K59" s="147">
        <v>0</v>
      </c>
      <c r="L59" s="147">
        <v>0</v>
      </c>
      <c r="M59" s="148">
        <v>0</v>
      </c>
      <c r="N59" s="390">
        <f t="shared" si="8"/>
        <v>0</v>
      </c>
    </row>
    <row r="60" spans="1:14" s="17" customFormat="1" ht="21" customHeight="1">
      <c r="A60" s="254" t="s">
        <v>123</v>
      </c>
      <c r="B60" s="256">
        <v>0.79087200000000002</v>
      </c>
      <c r="C60" s="113">
        <v>0.75745600000000002</v>
      </c>
      <c r="D60" s="113">
        <v>0.87482400000000005</v>
      </c>
      <c r="E60" s="113">
        <v>0.84933599999999998</v>
      </c>
      <c r="F60" s="113">
        <v>0.846688</v>
      </c>
      <c r="G60" s="113">
        <v>0.75808799999999998</v>
      </c>
      <c r="H60" s="114">
        <v>0.69635199999999997</v>
      </c>
      <c r="I60" s="114">
        <v>0.76666400000000001</v>
      </c>
      <c r="J60" s="114">
        <v>0.83075200000000005</v>
      </c>
      <c r="K60" s="114">
        <v>0.89230399999999999</v>
      </c>
      <c r="L60" s="114">
        <v>0.85043199999999997</v>
      </c>
      <c r="M60" s="135">
        <v>0.87744800000000001</v>
      </c>
      <c r="N60" s="390">
        <f t="shared" si="8"/>
        <v>9.7912159999999986</v>
      </c>
    </row>
    <row r="61" spans="1:14" s="17" customFormat="1" ht="21" customHeight="1">
      <c r="A61" s="251" t="s">
        <v>124</v>
      </c>
      <c r="B61" s="252">
        <v>0</v>
      </c>
      <c r="C61" s="113">
        <v>0</v>
      </c>
      <c r="D61" s="113">
        <v>0</v>
      </c>
      <c r="E61" s="113">
        <v>0</v>
      </c>
      <c r="F61" s="113">
        <v>0.21726000000000001</v>
      </c>
      <c r="G61" s="113">
        <v>0.60587999999999997</v>
      </c>
      <c r="H61" s="114">
        <v>0.65005199999999996</v>
      </c>
      <c r="I61" s="114">
        <v>0.68284800000000001</v>
      </c>
      <c r="J61" s="253">
        <v>0.84206400000000003</v>
      </c>
      <c r="K61" s="114">
        <v>0.56954400000000005</v>
      </c>
      <c r="L61" s="114">
        <v>0</v>
      </c>
      <c r="M61" s="135">
        <v>0.93469199999999997</v>
      </c>
      <c r="N61" s="390">
        <f t="shared" si="8"/>
        <v>4.5023400000000002</v>
      </c>
    </row>
    <row r="62" spans="1:14" s="17" customFormat="1" ht="21" customHeight="1">
      <c r="A62" s="251" t="s">
        <v>125</v>
      </c>
      <c r="B62" s="252">
        <v>0.3444237</v>
      </c>
      <c r="C62" s="113">
        <v>0.36259920000000001</v>
      </c>
      <c r="D62" s="113">
        <v>0.43512119999999999</v>
      </c>
      <c r="E62" s="113">
        <v>0.46947240000000001</v>
      </c>
      <c r="F62" s="113">
        <v>0.4147227</v>
      </c>
      <c r="G62" s="113">
        <v>0.33528150000000001</v>
      </c>
      <c r="H62" s="114">
        <v>0.32305050000000002</v>
      </c>
      <c r="I62" s="114">
        <v>0.33052320000000002</v>
      </c>
      <c r="J62" s="253">
        <v>0.41391540000000004</v>
      </c>
      <c r="K62" s="114">
        <v>0.44987129999999997</v>
      </c>
      <c r="L62" s="114">
        <v>0.35201969999999999</v>
      </c>
      <c r="M62" s="135">
        <v>0.45362340000000001</v>
      </c>
      <c r="N62" s="390">
        <f t="shared" si="8"/>
        <v>4.6846241999999991</v>
      </c>
    </row>
    <row r="63" spans="1:14" s="17" customFormat="1" ht="21" customHeight="1">
      <c r="A63" s="251" t="s">
        <v>126</v>
      </c>
      <c r="B63" s="252">
        <v>0.11869139999999999</v>
      </c>
      <c r="C63" s="113">
        <v>0.1167966</v>
      </c>
      <c r="D63" s="113">
        <v>0.13508579999999998</v>
      </c>
      <c r="E63" s="113">
        <v>0.132273</v>
      </c>
      <c r="F63" s="113">
        <v>7.5765600000000002E-2</v>
      </c>
      <c r="G63" s="113">
        <v>8.5272600000000004E-2</v>
      </c>
      <c r="H63" s="114">
        <v>8.6116800000000007E-2</v>
      </c>
      <c r="I63" s="114">
        <v>8.0743200000000001E-2</v>
      </c>
      <c r="J63" s="253">
        <v>7.0729199999999992E-2</v>
      </c>
      <c r="K63" s="114">
        <v>0</v>
      </c>
      <c r="L63" s="114">
        <v>2.26266E-2</v>
      </c>
      <c r="M63" s="135">
        <v>7.4102399999999999E-2</v>
      </c>
      <c r="N63" s="390">
        <f t="shared" si="8"/>
        <v>0.99820320000000007</v>
      </c>
    </row>
    <row r="64" spans="1:14" s="17" customFormat="1" ht="21" customHeight="1">
      <c r="A64" s="254" t="s">
        <v>127</v>
      </c>
      <c r="B64" s="252">
        <v>0.19168160000000001</v>
      </c>
      <c r="C64" s="113">
        <v>0.1814896</v>
      </c>
      <c r="D64" s="113">
        <v>0.179256</v>
      </c>
      <c r="E64" s="113">
        <v>0.2133989</v>
      </c>
      <c r="F64" s="113">
        <v>7.7074399999999987E-2</v>
      </c>
      <c r="G64" s="113">
        <v>8.2209600000000008E-2</v>
      </c>
      <c r="H64" s="114">
        <v>6.0177599999999998E-2</v>
      </c>
      <c r="I64" s="114">
        <v>1.7489599999999998E-2</v>
      </c>
      <c r="J64" s="253">
        <v>0.21402879999999999</v>
      </c>
      <c r="K64" s="114">
        <v>0.26192959999999998</v>
      </c>
      <c r="L64" s="114">
        <v>0.18444479999999999</v>
      </c>
      <c r="M64" s="135">
        <v>0.2335296</v>
      </c>
      <c r="N64" s="390">
        <f t="shared" si="8"/>
        <v>1.8967101</v>
      </c>
    </row>
    <row r="65" spans="1:14" s="17" customFormat="1" ht="21" customHeight="1">
      <c r="A65" s="251" t="s">
        <v>45</v>
      </c>
      <c r="B65" s="252">
        <v>0.54873539999999998</v>
      </c>
      <c r="C65" s="113">
        <v>0.48669479999999998</v>
      </c>
      <c r="D65" s="113">
        <v>0.5882598</v>
      </c>
      <c r="E65" s="113">
        <v>0.57169440000000005</v>
      </c>
      <c r="F65" s="113">
        <v>0.56175419999999998</v>
      </c>
      <c r="G65" s="113">
        <v>0.40256940000000002</v>
      </c>
      <c r="H65" s="114">
        <v>0.41951159999999998</v>
      </c>
      <c r="I65" s="114">
        <v>0.49614059999999999</v>
      </c>
      <c r="J65" s="253">
        <v>0.55701480000000003</v>
      </c>
      <c r="K65" s="114">
        <v>0.59231040000000001</v>
      </c>
      <c r="L65" s="114">
        <v>0.55318140000000005</v>
      </c>
      <c r="M65" s="135">
        <v>0.50832659999999996</v>
      </c>
      <c r="N65" s="390">
        <f t="shared" si="8"/>
        <v>6.2861934000000002</v>
      </c>
    </row>
    <row r="66" spans="1:14" s="17" customFormat="1" ht="21" customHeight="1">
      <c r="A66" s="251" t="s">
        <v>128</v>
      </c>
      <c r="B66" s="252">
        <v>0.54981599999999997</v>
      </c>
      <c r="C66" s="113">
        <v>0.62834400000000001</v>
      </c>
      <c r="D66" s="113">
        <v>0.73185599999999995</v>
      </c>
      <c r="E66" s="113">
        <v>0.48753600000000002</v>
      </c>
      <c r="F66" s="113">
        <v>0.309168</v>
      </c>
      <c r="G66" s="113">
        <v>0</v>
      </c>
      <c r="H66" s="114">
        <v>0</v>
      </c>
      <c r="I66" s="114">
        <v>0</v>
      </c>
      <c r="J66" s="253">
        <v>2.8871999999999998E-2</v>
      </c>
      <c r="K66" s="114">
        <v>0.63107999999999997</v>
      </c>
      <c r="L66" s="114">
        <v>0.53606399999999998</v>
      </c>
      <c r="M66" s="135">
        <v>0.27554400000000001</v>
      </c>
      <c r="N66" s="390">
        <f t="shared" si="8"/>
        <v>4.17828</v>
      </c>
    </row>
    <row r="67" spans="1:14" s="17" customFormat="1" ht="21" customHeight="1">
      <c r="A67" s="251" t="s">
        <v>129</v>
      </c>
      <c r="B67" s="252">
        <v>0.32812999999999998</v>
      </c>
      <c r="C67" s="113">
        <v>0.25957200000000002</v>
      </c>
      <c r="D67" s="149">
        <v>0.50340200000000002</v>
      </c>
      <c r="E67" s="113">
        <v>1.693352</v>
      </c>
      <c r="F67" s="113">
        <v>1.484348</v>
      </c>
      <c r="G67" s="113">
        <v>0.54153399999999996</v>
      </c>
      <c r="H67" s="114">
        <v>0.24679400000000001</v>
      </c>
      <c r="I67" s="114">
        <v>0.31752200000000003</v>
      </c>
      <c r="J67" s="114">
        <v>0.69002799999999997</v>
      </c>
      <c r="K67" s="114">
        <v>1.157796</v>
      </c>
      <c r="L67" s="114">
        <v>0.61116000000000004</v>
      </c>
      <c r="M67" s="135">
        <v>0.44017200000000001</v>
      </c>
      <c r="N67" s="390">
        <f t="shared" si="8"/>
        <v>8.273810000000001</v>
      </c>
    </row>
    <row r="68" spans="1:14" s="17" customFormat="1" ht="21" customHeight="1">
      <c r="A68" s="254" t="s">
        <v>130</v>
      </c>
      <c r="B68" s="252">
        <v>0.14347079999999998</v>
      </c>
      <c r="C68" s="113">
        <v>0.14263439999999999</v>
      </c>
      <c r="D68" s="113">
        <v>0.14879279999999998</v>
      </c>
      <c r="E68" s="113">
        <v>0.1269372</v>
      </c>
      <c r="F68" s="113">
        <v>0.12863520000000001</v>
      </c>
      <c r="G68" s="113">
        <v>0.14564760000000002</v>
      </c>
      <c r="H68" s="114">
        <v>0.1501104</v>
      </c>
      <c r="I68" s="114">
        <v>0.1520088</v>
      </c>
      <c r="J68" s="253">
        <v>0.15374399999999999</v>
      </c>
      <c r="K68" s="114">
        <v>0.137346</v>
      </c>
      <c r="L68" s="114">
        <v>0.1384464</v>
      </c>
      <c r="M68" s="135">
        <v>0.14693400000000001</v>
      </c>
      <c r="N68" s="390">
        <f t="shared" si="8"/>
        <v>1.7147076000000001</v>
      </c>
    </row>
    <row r="69" spans="1:14" s="17" customFormat="1" ht="21" customHeight="1">
      <c r="A69" s="254" t="s">
        <v>131</v>
      </c>
      <c r="B69" s="252">
        <v>0.17168</v>
      </c>
      <c r="C69" s="113">
        <v>0.15113599999999999</v>
      </c>
      <c r="D69" s="113">
        <v>0.24876799999999999</v>
      </c>
      <c r="E69" s="113">
        <v>0.27385599999999999</v>
      </c>
      <c r="F69" s="113">
        <v>0.182336</v>
      </c>
      <c r="G69" s="113">
        <v>0.115504</v>
      </c>
      <c r="H69" s="114">
        <v>0.105376</v>
      </c>
      <c r="I69" s="114">
        <v>9.1920000000000002E-2</v>
      </c>
      <c r="J69" s="253">
        <v>0.13683200000000001</v>
      </c>
      <c r="K69" s="114">
        <v>0.119856</v>
      </c>
      <c r="L69" s="114">
        <v>0.13224</v>
      </c>
      <c r="M69" s="135">
        <v>0.16724800000000001</v>
      </c>
      <c r="N69" s="390">
        <f t="shared" si="8"/>
        <v>1.896752</v>
      </c>
    </row>
    <row r="70" spans="1:14" s="17" customFormat="1" ht="21" customHeight="1">
      <c r="A70" s="254" t="s">
        <v>132</v>
      </c>
      <c r="B70" s="145">
        <v>0</v>
      </c>
      <c r="C70" s="113">
        <v>0</v>
      </c>
      <c r="D70" s="113">
        <v>0</v>
      </c>
      <c r="E70" s="113">
        <v>0</v>
      </c>
      <c r="F70" s="113">
        <v>0</v>
      </c>
      <c r="G70" s="113">
        <v>0</v>
      </c>
      <c r="H70" s="114">
        <v>0</v>
      </c>
      <c r="I70" s="114">
        <v>0</v>
      </c>
      <c r="J70" s="253">
        <v>0</v>
      </c>
      <c r="K70" s="114">
        <v>0</v>
      </c>
      <c r="L70" s="114">
        <v>0</v>
      </c>
      <c r="M70" s="135">
        <v>2.0250000000000001E-2</v>
      </c>
      <c r="N70" s="390">
        <f t="shared" si="8"/>
        <v>2.0250000000000001E-2</v>
      </c>
    </row>
    <row r="71" spans="1:14" s="17" customFormat="1" ht="21" customHeight="1">
      <c r="A71" s="254" t="s">
        <v>133</v>
      </c>
      <c r="B71" s="145">
        <v>0.185616</v>
      </c>
      <c r="C71" s="113">
        <v>3.2832E-2</v>
      </c>
      <c r="D71" s="113">
        <v>0.54093599999999997</v>
      </c>
      <c r="E71" s="113">
        <v>0.79261199999999998</v>
      </c>
      <c r="F71" s="113">
        <v>0.73540799999999995</v>
      </c>
      <c r="G71" s="113">
        <v>0.43947000000000003</v>
      </c>
      <c r="H71" s="114">
        <v>0.25378200000000001</v>
      </c>
      <c r="I71" s="113">
        <v>0.21252599999999999</v>
      </c>
      <c r="J71" s="253">
        <v>0.202572</v>
      </c>
      <c r="K71" s="114">
        <v>0.70563600000000004</v>
      </c>
      <c r="L71" s="114">
        <v>0.49726799999999999</v>
      </c>
      <c r="M71" s="135">
        <v>0.235206</v>
      </c>
      <c r="N71" s="390">
        <f t="shared" si="8"/>
        <v>4.8338640000000002</v>
      </c>
    </row>
    <row r="72" spans="1:14" s="17" customFormat="1" ht="21" customHeight="1">
      <c r="A72" s="254" t="s">
        <v>134</v>
      </c>
      <c r="B72" s="252">
        <v>7.7876000000000001E-2</v>
      </c>
      <c r="C72" s="113">
        <v>0.1102216</v>
      </c>
      <c r="D72" s="113">
        <v>0.1042368</v>
      </c>
      <c r="E72" s="113">
        <v>8.8881000000000002E-2</v>
      </c>
      <c r="F72" s="113">
        <v>6.1901999999999999E-2</v>
      </c>
      <c r="G72" s="113">
        <v>2.4858000000000002E-2</v>
      </c>
      <c r="H72" s="114">
        <v>3.2294000000000003E-2</v>
      </c>
      <c r="I72" s="114">
        <v>3.1085999999999999E-2</v>
      </c>
      <c r="J72" s="253">
        <v>2.4809000000000001E-2</v>
      </c>
      <c r="K72" s="114">
        <v>2.0621E-2</v>
      </c>
      <c r="L72" s="114">
        <v>2.2575000000000001E-2</v>
      </c>
      <c r="M72" s="135">
        <v>3.8934999999999997E-2</v>
      </c>
      <c r="N72" s="390">
        <f t="shared" si="8"/>
        <v>0.63829539999999985</v>
      </c>
    </row>
    <row r="73" spans="1:14" s="17" customFormat="1" ht="21" customHeight="1">
      <c r="A73" s="254" t="s">
        <v>135</v>
      </c>
      <c r="B73" s="252">
        <v>0.89843040000000007</v>
      </c>
      <c r="C73" s="113">
        <v>0.62145090000000003</v>
      </c>
      <c r="D73" s="113">
        <v>0.58060800000000001</v>
      </c>
      <c r="E73" s="113">
        <v>0.70067969999999991</v>
      </c>
      <c r="F73" s="113">
        <v>0.96310619999999991</v>
      </c>
      <c r="G73" s="113">
        <v>0.89610570000000001</v>
      </c>
      <c r="H73" s="114">
        <v>0.93515309999999996</v>
      </c>
      <c r="I73" s="114">
        <v>0.93564449999999999</v>
      </c>
      <c r="J73" s="253">
        <v>0.88716600000000001</v>
      </c>
      <c r="K73" s="114">
        <v>0.93951899999999999</v>
      </c>
      <c r="L73" s="114">
        <v>0.89349749999999994</v>
      </c>
      <c r="M73" s="135">
        <v>0.82373759999999996</v>
      </c>
      <c r="N73" s="390">
        <f t="shared" si="8"/>
        <v>10.075098599999999</v>
      </c>
    </row>
    <row r="74" spans="1:14" s="17" customFormat="1" ht="21" customHeight="1">
      <c r="A74" s="251" t="s">
        <v>136</v>
      </c>
      <c r="B74" s="145">
        <v>0</v>
      </c>
      <c r="C74" s="113">
        <v>0</v>
      </c>
      <c r="D74" s="113">
        <v>0</v>
      </c>
      <c r="E74" s="113">
        <v>0.29277599999999998</v>
      </c>
      <c r="F74" s="113">
        <v>0.51424800000000004</v>
      </c>
      <c r="G74" s="113">
        <v>0.82651200000000002</v>
      </c>
      <c r="H74" s="114">
        <v>0.60914400000000002</v>
      </c>
      <c r="I74" s="114">
        <v>0.32496000000000003</v>
      </c>
      <c r="J74" s="253">
        <v>0.28588799999999998</v>
      </c>
      <c r="K74" s="114">
        <v>0.43893599999999999</v>
      </c>
      <c r="L74" s="114">
        <v>0.57367199999999996</v>
      </c>
      <c r="M74" s="135">
        <v>0.462648</v>
      </c>
      <c r="N74" s="390">
        <f t="shared" si="8"/>
        <v>4.3287839999999997</v>
      </c>
    </row>
    <row r="75" spans="1:14" s="17" customFormat="1" ht="21" customHeight="1">
      <c r="A75" s="254" t="s">
        <v>137</v>
      </c>
      <c r="B75" s="252">
        <v>0.13209479999999998</v>
      </c>
      <c r="C75" s="113">
        <v>0.11512439999999999</v>
      </c>
      <c r="D75" s="113">
        <v>0.1299816</v>
      </c>
      <c r="E75" s="113">
        <v>0.10081080000000001</v>
      </c>
      <c r="F75" s="113">
        <v>6.1819199999999998E-2</v>
      </c>
      <c r="G75" s="113">
        <v>4.1403599999999999E-2</v>
      </c>
      <c r="H75" s="114">
        <v>4.6400400000000001E-2</v>
      </c>
      <c r="I75" s="114">
        <v>4.0233600000000001E-2</v>
      </c>
      <c r="J75" s="253">
        <v>3.5546399999999999E-2</v>
      </c>
      <c r="K75" s="114">
        <v>5.5339199999999998E-2</v>
      </c>
      <c r="L75" s="114">
        <v>0</v>
      </c>
      <c r="M75" s="135">
        <v>0</v>
      </c>
      <c r="N75" s="390">
        <f t="shared" si="8"/>
        <v>0.75875399999999993</v>
      </c>
    </row>
    <row r="76" spans="1:14" s="17" customFormat="1" ht="21" customHeight="1">
      <c r="A76" s="254" t="s">
        <v>138</v>
      </c>
      <c r="B76" s="252">
        <v>0.90871199999999996</v>
      </c>
      <c r="C76" s="113">
        <v>0.74743199999999999</v>
      </c>
      <c r="D76" s="113">
        <v>1.15164</v>
      </c>
      <c r="E76" s="113">
        <v>2.9615040000000001</v>
      </c>
      <c r="F76" s="113">
        <v>3.6489600000000002</v>
      </c>
      <c r="G76" s="113">
        <v>3.3737759999999999</v>
      </c>
      <c r="H76" s="114">
        <v>2.8717920000000001</v>
      </c>
      <c r="I76" s="114">
        <v>2.243808</v>
      </c>
      <c r="J76" s="253">
        <v>2.2972320000000002</v>
      </c>
      <c r="K76" s="114">
        <v>3.1288320000000001</v>
      </c>
      <c r="L76" s="114">
        <v>1.866816</v>
      </c>
      <c r="M76" s="135">
        <v>1.32552</v>
      </c>
      <c r="N76" s="390">
        <f t="shared" si="8"/>
        <v>26.526024000000003</v>
      </c>
    </row>
    <row r="77" spans="1:14" s="17" customFormat="1" ht="21" customHeight="1">
      <c r="A77" s="254" t="s">
        <v>140</v>
      </c>
      <c r="B77" s="252">
        <v>0.11859599999999999</v>
      </c>
      <c r="C77" s="113">
        <v>0.122016</v>
      </c>
      <c r="D77" s="113">
        <v>0.148284</v>
      </c>
      <c r="E77" s="113">
        <v>0.14161199999999999</v>
      </c>
      <c r="F77" s="113">
        <v>0.14197199999999999</v>
      </c>
      <c r="G77" s="113">
        <v>0.13262399999999999</v>
      </c>
      <c r="H77" s="114">
        <v>0.1208796</v>
      </c>
      <c r="I77" s="114">
        <v>0.1201632</v>
      </c>
      <c r="J77" s="253">
        <v>0.12556800000000001</v>
      </c>
      <c r="K77" s="114">
        <v>0.124488</v>
      </c>
      <c r="L77" s="114">
        <v>0.1215</v>
      </c>
      <c r="M77" s="135">
        <v>0.12091200000000001</v>
      </c>
      <c r="N77" s="390">
        <f t="shared" si="8"/>
        <v>1.5386147999999995</v>
      </c>
    </row>
    <row r="78" spans="1:14" s="17" customFormat="1" ht="21" customHeight="1">
      <c r="A78" s="254" t="s">
        <v>139</v>
      </c>
      <c r="B78" s="252">
        <v>2.4102540000000001</v>
      </c>
      <c r="C78" s="113">
        <v>3.513258</v>
      </c>
      <c r="D78" s="113">
        <v>2.9460060000000001</v>
      </c>
      <c r="E78" s="113">
        <v>6.9037920000000002</v>
      </c>
      <c r="F78" s="113">
        <v>6.5924459999999998</v>
      </c>
      <c r="G78" s="113">
        <v>3.2235839999999998</v>
      </c>
      <c r="H78" s="114">
        <v>2.171862</v>
      </c>
      <c r="I78" s="114">
        <v>2.2843800000000001</v>
      </c>
      <c r="J78" s="253">
        <v>3.3052320000000002</v>
      </c>
      <c r="K78" s="114">
        <v>3.3413940000000002</v>
      </c>
      <c r="L78" s="114">
        <v>1.957662</v>
      </c>
      <c r="M78" s="135">
        <v>1.5912539999999999</v>
      </c>
      <c r="N78" s="390">
        <f t="shared" si="8"/>
        <v>40.241123999999999</v>
      </c>
    </row>
    <row r="79" spans="1:14" s="17" customFormat="1" ht="21" customHeight="1">
      <c r="A79" s="254" t="s">
        <v>141</v>
      </c>
      <c r="B79" s="145">
        <v>4.8326399999999999E-2</v>
      </c>
      <c r="C79" s="113">
        <v>5.2176400000000005E-2</v>
      </c>
      <c r="D79" s="113">
        <v>6.44348E-2</v>
      </c>
      <c r="E79" s="113">
        <v>3.0186000000000001E-2</v>
      </c>
      <c r="F79" s="113">
        <v>1.5252399999999999E-2</v>
      </c>
      <c r="G79" s="113">
        <v>1.21364E-2</v>
      </c>
      <c r="H79" s="114">
        <v>1.3852399999999999E-2</v>
      </c>
      <c r="I79" s="114">
        <v>9.5183999999999998E-3</v>
      </c>
      <c r="J79" s="114">
        <v>2.9793200000000002E-2</v>
      </c>
      <c r="K79" s="114">
        <v>3.1887199999999997E-2</v>
      </c>
      <c r="L79" s="114">
        <v>2.0363200000000001E-2</v>
      </c>
      <c r="M79" s="135">
        <v>2.8345599999999999E-2</v>
      </c>
      <c r="N79" s="390">
        <f t="shared" si="8"/>
        <v>0.35627240000000004</v>
      </c>
    </row>
    <row r="80" spans="1:14" s="17" customFormat="1" ht="21" customHeight="1">
      <c r="A80" s="254" t="s">
        <v>142</v>
      </c>
      <c r="B80" s="252">
        <v>1.6959599999999999</v>
      </c>
      <c r="C80" s="113">
        <v>1.6313850000000001</v>
      </c>
      <c r="D80" s="113">
        <v>1.982988</v>
      </c>
      <c r="E80" s="113">
        <v>1.2586139999999999</v>
      </c>
      <c r="F80" s="113">
        <v>1.0968929999999999</v>
      </c>
      <c r="G80" s="113">
        <v>0.15592500000000001</v>
      </c>
      <c r="H80" s="114">
        <v>0</v>
      </c>
      <c r="I80" s="114">
        <v>0.14527799999999999</v>
      </c>
      <c r="J80" s="253">
        <v>0.75858300000000001</v>
      </c>
      <c r="K80" s="114">
        <v>1.7868059999999999</v>
      </c>
      <c r="L80" s="114">
        <v>1.7975159999999999</v>
      </c>
      <c r="M80" s="135">
        <v>1.067787</v>
      </c>
      <c r="N80" s="390">
        <f t="shared" si="8"/>
        <v>13.377735000000001</v>
      </c>
    </row>
    <row r="81" spans="1:14" s="17" customFormat="1" ht="21" customHeight="1">
      <c r="A81" s="254" t="s">
        <v>143</v>
      </c>
      <c r="B81" s="256">
        <v>0.95445000000000002</v>
      </c>
      <c r="C81" s="113">
        <v>0.81862199999999996</v>
      </c>
      <c r="D81" s="113">
        <v>1.076481</v>
      </c>
      <c r="E81" s="113">
        <v>2.2949009999999999</v>
      </c>
      <c r="F81" s="113">
        <v>2.720844</v>
      </c>
      <c r="G81" s="113">
        <v>1.5356879999999999</v>
      </c>
      <c r="H81" s="114">
        <v>1.3310955</v>
      </c>
      <c r="I81" s="114">
        <v>1.4039550000000001</v>
      </c>
      <c r="J81" s="113">
        <v>1.1116349999999999</v>
      </c>
      <c r="K81" s="114">
        <v>2.4089309999999999</v>
      </c>
      <c r="L81" s="114">
        <v>1.3653360000000001</v>
      </c>
      <c r="M81" s="135">
        <v>0.980406</v>
      </c>
      <c r="N81" s="390">
        <f t="shared" si="8"/>
        <v>18.002344499999996</v>
      </c>
    </row>
    <row r="82" spans="1:14" s="17" customFormat="1" ht="21" customHeight="1">
      <c r="A82" s="251" t="s">
        <v>144</v>
      </c>
      <c r="B82" s="256">
        <v>2.2639680000000002</v>
      </c>
      <c r="C82" s="147">
        <v>1.3677840000000001</v>
      </c>
      <c r="D82" s="147">
        <v>2.0023919999999999</v>
      </c>
      <c r="E82" s="147">
        <v>6.369624</v>
      </c>
      <c r="F82" s="113">
        <v>6.22044</v>
      </c>
      <c r="G82" s="113">
        <v>2.47986</v>
      </c>
      <c r="H82" s="114">
        <v>1.423368</v>
      </c>
      <c r="I82" s="114">
        <v>1.8011159999999999</v>
      </c>
      <c r="J82" s="113">
        <v>3.4207920000000001</v>
      </c>
      <c r="K82" s="114">
        <v>4.7993759999999996</v>
      </c>
      <c r="L82" s="114">
        <v>3.63096</v>
      </c>
      <c r="M82" s="135">
        <v>2.6961840000000001</v>
      </c>
      <c r="N82" s="390">
        <f t="shared" si="8"/>
        <v>38.475864000000001</v>
      </c>
    </row>
    <row r="83" spans="1:14" s="17" customFormat="1" ht="21" customHeight="1">
      <c r="A83" s="251" t="s">
        <v>145</v>
      </c>
      <c r="B83" s="256">
        <v>2.5617000000000001</v>
      </c>
      <c r="C83" s="113">
        <v>2.2406999999999999</v>
      </c>
      <c r="D83" s="113">
        <v>2.3730000000000002</v>
      </c>
      <c r="E83" s="113">
        <v>4.3442999999999996</v>
      </c>
      <c r="F83" s="113">
        <v>6.0426000000000002</v>
      </c>
      <c r="G83" s="113">
        <v>5.8608000000000002</v>
      </c>
      <c r="H83" s="114">
        <v>5.7408000000000001</v>
      </c>
      <c r="I83" s="114">
        <v>4.9292999999999996</v>
      </c>
      <c r="J83" s="113">
        <v>4.7304000000000004</v>
      </c>
      <c r="K83" s="114">
        <v>4.7682000000000002</v>
      </c>
      <c r="L83" s="114">
        <v>3.8717999999999999</v>
      </c>
      <c r="M83" s="135">
        <v>3.4821</v>
      </c>
      <c r="N83" s="390">
        <f t="shared" si="8"/>
        <v>50.945700000000009</v>
      </c>
    </row>
    <row r="84" spans="1:14" s="17" customFormat="1" ht="21" customHeight="1">
      <c r="A84" s="251" t="s">
        <v>146</v>
      </c>
      <c r="B84" s="256">
        <v>2.0004390000000001</v>
      </c>
      <c r="C84" s="113">
        <v>1.446291</v>
      </c>
      <c r="D84" s="113">
        <v>3.7767240000000002</v>
      </c>
      <c r="E84" s="113">
        <v>5.889303</v>
      </c>
      <c r="F84" s="113">
        <v>6.4339380000000004</v>
      </c>
      <c r="G84" s="113">
        <v>4.8108282000000004</v>
      </c>
      <c r="H84" s="114">
        <v>1.6775358</v>
      </c>
      <c r="I84" s="114">
        <v>1.008567</v>
      </c>
      <c r="J84" s="113">
        <v>3.0030839999999999</v>
      </c>
      <c r="K84" s="114">
        <v>6.2575380000000003</v>
      </c>
      <c r="L84" s="114">
        <v>3.2052510000000001</v>
      </c>
      <c r="M84" s="135">
        <v>2.1687120000000002</v>
      </c>
      <c r="N84" s="390">
        <f t="shared" si="8"/>
        <v>41.678210999999997</v>
      </c>
    </row>
    <row r="85" spans="1:14" s="17" customFormat="1" ht="21" customHeight="1">
      <c r="A85" s="254" t="s">
        <v>147</v>
      </c>
      <c r="B85" s="145">
        <v>0.52057799999999999</v>
      </c>
      <c r="C85" s="113">
        <v>0.44800200000000001</v>
      </c>
      <c r="D85" s="113">
        <v>0.68556600000000001</v>
      </c>
      <c r="E85" s="113">
        <v>1.046934</v>
      </c>
      <c r="F85" s="113">
        <v>0.68641200000000002</v>
      </c>
      <c r="G85" s="113">
        <v>0</v>
      </c>
      <c r="H85" s="114">
        <v>0</v>
      </c>
      <c r="I85" s="114">
        <v>0</v>
      </c>
      <c r="J85" s="113">
        <v>0.65512800000000004</v>
      </c>
      <c r="K85" s="114">
        <v>1.06965</v>
      </c>
      <c r="L85" s="114">
        <v>0.99538199999999999</v>
      </c>
      <c r="M85" s="135">
        <v>0.87541199999999997</v>
      </c>
      <c r="N85" s="390">
        <f t="shared" si="8"/>
        <v>6.9830640000000006</v>
      </c>
    </row>
    <row r="86" spans="1:14" s="17" customFormat="1" ht="21" customHeight="1">
      <c r="A86" s="254" t="s">
        <v>148</v>
      </c>
      <c r="B86" s="256">
        <v>0.86864399999999997</v>
      </c>
      <c r="C86" s="113">
        <v>0.65341080000000007</v>
      </c>
      <c r="D86" s="113">
        <v>0.65091600000000005</v>
      </c>
      <c r="E86" s="113">
        <v>1.0995264</v>
      </c>
      <c r="F86" s="113">
        <v>2.8130004</v>
      </c>
      <c r="G86" s="113">
        <v>4.4030195999999995</v>
      </c>
      <c r="H86" s="114">
        <v>4.6211256000000001</v>
      </c>
      <c r="I86" s="114">
        <v>4.7750472000000004</v>
      </c>
      <c r="J86" s="113">
        <v>4.1985215999999994</v>
      </c>
      <c r="K86" s="114">
        <v>3.1500252</v>
      </c>
      <c r="L86" s="114">
        <v>1.7893008000000001</v>
      </c>
      <c r="M86" s="135">
        <v>1.3343400000000001</v>
      </c>
      <c r="N86" s="390">
        <f t="shared" si="8"/>
        <v>30.356877600000001</v>
      </c>
    </row>
    <row r="87" spans="1:14" s="17" customFormat="1" ht="21" customHeight="1">
      <c r="A87" s="254" t="s">
        <v>149</v>
      </c>
      <c r="B87" s="256">
        <v>0.2790648</v>
      </c>
      <c r="C87" s="113">
        <v>0.17965329999999999</v>
      </c>
      <c r="D87" s="113">
        <v>0.57164180000000009</v>
      </c>
      <c r="E87" s="113">
        <v>1.1477995000000001</v>
      </c>
      <c r="F87" s="113">
        <v>1.1126027000000001</v>
      </c>
      <c r="G87" s="113">
        <v>0.79689959999999993</v>
      </c>
      <c r="H87" s="114">
        <v>0.35317799999999999</v>
      </c>
      <c r="I87" s="114">
        <v>0.19440289999999999</v>
      </c>
      <c r="J87" s="113">
        <v>0.51584399999999997</v>
      </c>
      <c r="K87" s="114">
        <v>1.197756</v>
      </c>
      <c r="L87" s="114">
        <v>0.799848</v>
      </c>
      <c r="M87" s="135">
        <v>0.4269888</v>
      </c>
      <c r="N87" s="390">
        <f t="shared" si="8"/>
        <v>7.5756793999999994</v>
      </c>
    </row>
    <row r="88" spans="1:14" s="17" customFormat="1" ht="21" customHeight="1">
      <c r="A88" s="254" t="s">
        <v>150</v>
      </c>
      <c r="B88" s="256">
        <v>0</v>
      </c>
      <c r="C88" s="113">
        <v>0</v>
      </c>
      <c r="D88" s="113">
        <v>0.25699279999999997</v>
      </c>
      <c r="E88" s="113">
        <v>1.3797126000000002</v>
      </c>
      <c r="F88" s="113">
        <v>0.97240510000000002</v>
      </c>
      <c r="G88" s="113">
        <v>0.42358050000000003</v>
      </c>
      <c r="H88" s="114">
        <v>0.43967699999999998</v>
      </c>
      <c r="I88" s="114">
        <v>9.8166600000000007E-2</v>
      </c>
      <c r="J88" s="113">
        <v>0</v>
      </c>
      <c r="K88" s="114">
        <v>1.3917740000000001</v>
      </c>
      <c r="L88" s="114">
        <v>1.8269748000000001</v>
      </c>
      <c r="M88" s="135">
        <v>1.9055831000000001</v>
      </c>
      <c r="N88" s="390">
        <f t="shared" si="8"/>
        <v>8.6948664999999998</v>
      </c>
    </row>
    <row r="89" spans="1:14" s="17" customFormat="1" ht="21" customHeight="1">
      <c r="A89" s="254" t="s">
        <v>151</v>
      </c>
      <c r="B89" s="145">
        <v>0</v>
      </c>
      <c r="C89" s="113">
        <v>0</v>
      </c>
      <c r="D89" s="113">
        <v>0</v>
      </c>
      <c r="E89" s="113">
        <v>0</v>
      </c>
      <c r="F89" s="113">
        <v>0</v>
      </c>
      <c r="G89" s="113">
        <v>0</v>
      </c>
      <c r="H89" s="114">
        <v>0</v>
      </c>
      <c r="I89" s="114">
        <v>0</v>
      </c>
      <c r="J89" s="114">
        <v>0</v>
      </c>
      <c r="K89" s="114">
        <v>0</v>
      </c>
      <c r="L89" s="114">
        <v>0</v>
      </c>
      <c r="M89" s="135">
        <v>0</v>
      </c>
      <c r="N89" s="390">
        <f t="shared" si="8"/>
        <v>0</v>
      </c>
    </row>
    <row r="90" spans="1:14" s="17" customFormat="1" ht="21" customHeight="1">
      <c r="A90" s="254" t="s">
        <v>152</v>
      </c>
      <c r="B90" s="145">
        <v>1.2425238000000001</v>
      </c>
      <c r="C90" s="113">
        <v>0.4593834</v>
      </c>
      <c r="D90" s="113">
        <v>0.35414820000000002</v>
      </c>
      <c r="E90" s="113">
        <v>2.4549588</v>
      </c>
      <c r="F90" s="113">
        <v>3.1282524</v>
      </c>
      <c r="G90" s="113">
        <v>2.2030973999999999</v>
      </c>
      <c r="H90" s="114">
        <v>1.6267229999999999</v>
      </c>
      <c r="I90" s="114">
        <v>1.6517088</v>
      </c>
      <c r="J90" s="113">
        <v>1.5757686000000002</v>
      </c>
      <c r="K90" s="114">
        <v>1.5708546000000001</v>
      </c>
      <c r="L90" s="114">
        <v>2.1853313999999999</v>
      </c>
      <c r="M90" s="135">
        <v>1.9614042</v>
      </c>
      <c r="N90" s="390">
        <f t="shared" si="8"/>
        <v>20.4141546</v>
      </c>
    </row>
    <row r="91" spans="1:14" s="17" customFormat="1" ht="21" customHeight="1">
      <c r="A91" s="258" t="s">
        <v>211</v>
      </c>
      <c r="B91" s="145">
        <v>0.11443110000000001</v>
      </c>
      <c r="C91" s="113">
        <v>0.11044760000000001</v>
      </c>
      <c r="D91" s="113">
        <v>0.12829669999999999</v>
      </c>
      <c r="E91" s="113">
        <v>0.12230730000000001</v>
      </c>
      <c r="F91" s="113">
        <v>0.10964649999999999</v>
      </c>
      <c r="G91" s="113">
        <v>0</v>
      </c>
      <c r="H91" s="114">
        <v>0</v>
      </c>
      <c r="I91" s="114">
        <v>0</v>
      </c>
      <c r="J91" s="114">
        <v>0</v>
      </c>
      <c r="K91" s="114">
        <v>0</v>
      </c>
      <c r="L91" s="114">
        <v>0</v>
      </c>
      <c r="M91" s="135">
        <v>0</v>
      </c>
      <c r="N91" s="390">
        <f t="shared" si="8"/>
        <v>0.58512920000000002</v>
      </c>
    </row>
    <row r="92" spans="1:14" s="17" customFormat="1" ht="21" customHeight="1">
      <c r="A92" s="258" t="s">
        <v>153</v>
      </c>
      <c r="B92" s="145">
        <v>0.1369128</v>
      </c>
      <c r="C92" s="113">
        <v>0.14433479999999999</v>
      </c>
      <c r="D92" s="113">
        <v>0.15423239999999999</v>
      </c>
      <c r="E92" s="113">
        <v>0.16974600000000001</v>
      </c>
      <c r="F92" s="113">
        <v>0.17207160000000002</v>
      </c>
      <c r="G92" s="113">
        <v>0.14964479999999999</v>
      </c>
      <c r="H92" s="114">
        <v>0.110166</v>
      </c>
      <c r="I92" s="114">
        <v>0.15831000000000001</v>
      </c>
      <c r="J92" s="114">
        <v>0.16122839999999999</v>
      </c>
      <c r="K92" s="114">
        <v>0.1696068</v>
      </c>
      <c r="L92" s="114">
        <v>0.12178799999999999</v>
      </c>
      <c r="M92" s="135">
        <v>0.17598720000000001</v>
      </c>
      <c r="N92" s="390">
        <f t="shared" si="8"/>
        <v>1.8240288</v>
      </c>
    </row>
    <row r="93" spans="1:14" s="17" customFormat="1" ht="21" customHeight="1">
      <c r="A93" s="258" t="s">
        <v>154</v>
      </c>
      <c r="B93" s="145">
        <v>0.52873760000000003</v>
      </c>
      <c r="C93" s="113">
        <v>0.60057199999999999</v>
      </c>
      <c r="D93" s="113">
        <v>0.95687959999999994</v>
      </c>
      <c r="E93" s="113">
        <v>1.3176950000000001</v>
      </c>
      <c r="F93" s="113">
        <v>0.84379850000000001</v>
      </c>
      <c r="G93" s="113">
        <v>0.47219870000000003</v>
      </c>
      <c r="H93" s="114">
        <v>0.37809749999999998</v>
      </c>
      <c r="I93" s="114">
        <v>0.38389070000000003</v>
      </c>
      <c r="J93" s="114">
        <v>0.85875250000000003</v>
      </c>
      <c r="K93" s="114">
        <v>1.0469498000000002</v>
      </c>
      <c r="L93" s="114">
        <v>0.7266551</v>
      </c>
      <c r="M93" s="135">
        <v>0.73615909999999996</v>
      </c>
      <c r="N93" s="390">
        <f t="shared" si="8"/>
        <v>8.8503860999999997</v>
      </c>
    </row>
    <row r="94" spans="1:14" s="17" customFormat="1" ht="21" customHeight="1">
      <c r="A94" s="258" t="s">
        <v>212</v>
      </c>
      <c r="B94" s="145">
        <v>4.2274800000000001E-2</v>
      </c>
      <c r="C94" s="113">
        <v>3.9508800000000004E-2</v>
      </c>
      <c r="D94" s="113">
        <v>4.5073199999999994E-2</v>
      </c>
      <c r="E94" s="113">
        <v>4.4850000000000001E-2</v>
      </c>
      <c r="F94" s="113">
        <v>4.4119999999999999E-4</v>
      </c>
      <c r="G94" s="113">
        <v>0</v>
      </c>
      <c r="H94" s="114">
        <v>0</v>
      </c>
      <c r="I94" s="114">
        <v>0</v>
      </c>
      <c r="J94" s="114">
        <v>0</v>
      </c>
      <c r="K94" s="114">
        <v>0</v>
      </c>
      <c r="L94" s="114">
        <v>0</v>
      </c>
      <c r="M94" s="135">
        <v>0</v>
      </c>
      <c r="N94" s="390">
        <f t="shared" si="8"/>
        <v>0.172148</v>
      </c>
    </row>
    <row r="95" spans="1:14" s="17" customFormat="1" ht="21" customHeight="1">
      <c r="A95" s="254" t="s">
        <v>155</v>
      </c>
      <c r="B95" s="145">
        <v>2.890692</v>
      </c>
      <c r="C95" s="113">
        <v>2.3529239999999998</v>
      </c>
      <c r="D95" s="113">
        <v>3.3075000000000001</v>
      </c>
      <c r="E95" s="113">
        <v>4.4183159999999999</v>
      </c>
      <c r="F95" s="113">
        <v>3.0171960000000002</v>
      </c>
      <c r="G95" s="113">
        <v>1.4447159999999999</v>
      </c>
      <c r="H95" s="114">
        <v>0</v>
      </c>
      <c r="I95" s="114">
        <v>1.2204360000000001</v>
      </c>
      <c r="J95" s="114">
        <v>3.1494960000000001</v>
      </c>
      <c r="K95" s="114">
        <v>3.6008279999999999</v>
      </c>
      <c r="L95" s="114">
        <v>2.9098440000000001</v>
      </c>
      <c r="M95" s="135">
        <v>2.845332</v>
      </c>
      <c r="N95" s="390">
        <f t="shared" si="8"/>
        <v>31.15728</v>
      </c>
    </row>
    <row r="96" spans="1:14" s="17" customFormat="1" ht="21" customHeight="1">
      <c r="A96" s="254" t="s">
        <v>156</v>
      </c>
      <c r="B96" s="145">
        <v>0.30639450000000001</v>
      </c>
      <c r="C96" s="134">
        <v>0.27617009999999997</v>
      </c>
      <c r="D96" s="134">
        <v>0.34508279999999997</v>
      </c>
      <c r="E96" s="134">
        <v>0.63892859999999996</v>
      </c>
      <c r="F96" s="134">
        <v>0.70818180000000008</v>
      </c>
      <c r="G96" s="113">
        <v>4.9967819999999996</v>
      </c>
      <c r="H96" s="114">
        <v>0.42365750000000002</v>
      </c>
      <c r="I96" s="114">
        <v>0.45916750000000001</v>
      </c>
      <c r="J96" s="114">
        <v>0.30040990000000001</v>
      </c>
      <c r="K96" s="114">
        <v>0.68546960000000001</v>
      </c>
      <c r="L96" s="114">
        <v>0.43428650000000002</v>
      </c>
      <c r="M96" s="135">
        <v>0.34087309999999998</v>
      </c>
      <c r="N96" s="390">
        <f t="shared" si="8"/>
        <v>9.9154038999999994</v>
      </c>
    </row>
    <row r="97" spans="1:14" s="17" customFormat="1" ht="21" customHeight="1">
      <c r="A97" s="254" t="s">
        <v>157</v>
      </c>
      <c r="B97" s="145">
        <v>0.19228000000000001</v>
      </c>
      <c r="C97" s="134">
        <v>0.27687499999999998</v>
      </c>
      <c r="D97" s="134">
        <v>0.38433</v>
      </c>
      <c r="E97" s="134">
        <v>0.78756000000000004</v>
      </c>
      <c r="F97" s="134">
        <v>0.57126999999999994</v>
      </c>
      <c r="G97" s="113">
        <v>0.50252019999999997</v>
      </c>
      <c r="H97" s="114">
        <v>7.6564999999999994E-2</v>
      </c>
      <c r="I97" s="114">
        <v>8.3300000000000006E-3</v>
      </c>
      <c r="J97" s="114">
        <v>0.19956499999999999</v>
      </c>
      <c r="K97" s="114">
        <v>0.26748</v>
      </c>
      <c r="L97" s="114">
        <v>0.15403500000000001</v>
      </c>
      <c r="M97" s="135">
        <v>0.25291999999999998</v>
      </c>
      <c r="N97" s="390">
        <f t="shared" si="8"/>
        <v>3.6737302000000005</v>
      </c>
    </row>
    <row r="98" spans="1:14" s="17" customFormat="1" ht="21" customHeight="1">
      <c r="A98" s="254" t="s">
        <v>158</v>
      </c>
      <c r="B98" s="145">
        <v>1.2532212</v>
      </c>
      <c r="C98" s="134">
        <v>1.0937808</v>
      </c>
      <c r="D98" s="134">
        <v>0.92919960000000001</v>
      </c>
      <c r="E98" s="134">
        <v>4.2217307999999996</v>
      </c>
      <c r="F98" s="134">
        <v>5.1167592000000006</v>
      </c>
      <c r="G98" s="113">
        <v>0.21945999999999999</v>
      </c>
      <c r="H98" s="114">
        <v>3.3734232000000004</v>
      </c>
      <c r="I98" s="114">
        <v>0</v>
      </c>
      <c r="J98" s="114">
        <v>1.8766943999999999</v>
      </c>
      <c r="K98" s="114">
        <v>3.8605896</v>
      </c>
      <c r="L98" s="114">
        <v>1.9139652</v>
      </c>
      <c r="M98" s="135">
        <v>2.2547700000000002</v>
      </c>
      <c r="N98" s="390">
        <f t="shared" si="8"/>
        <v>26.113594000000003</v>
      </c>
    </row>
    <row r="99" spans="1:14" s="17" customFormat="1" ht="21" customHeight="1">
      <c r="A99" s="254" t="s">
        <v>46</v>
      </c>
      <c r="B99" s="145">
        <v>4.0257000000000001E-2</v>
      </c>
      <c r="C99" s="134">
        <v>0</v>
      </c>
      <c r="D99" s="134">
        <v>0.22566600000000001</v>
      </c>
      <c r="E99" s="134">
        <v>0.61973100000000003</v>
      </c>
      <c r="F99" s="134">
        <v>1.328103</v>
      </c>
      <c r="G99" s="113">
        <v>0.64619099999999996</v>
      </c>
      <c r="H99" s="114">
        <v>0.54810000000000003</v>
      </c>
      <c r="I99" s="114">
        <v>0.517293</v>
      </c>
      <c r="J99" s="114">
        <v>0.75467700000000004</v>
      </c>
      <c r="K99" s="114">
        <v>0.84161699999999995</v>
      </c>
      <c r="L99" s="114">
        <v>0.82989900000000005</v>
      </c>
      <c r="M99" s="135">
        <v>0.62370000000000003</v>
      </c>
      <c r="N99" s="390">
        <f t="shared" si="8"/>
        <v>6.9752340000000013</v>
      </c>
    </row>
    <row r="100" spans="1:14" s="17" customFormat="1" ht="21" customHeight="1">
      <c r="A100" s="254" t="s">
        <v>47</v>
      </c>
      <c r="B100" s="145">
        <v>0.38752199999999998</v>
      </c>
      <c r="C100" s="134">
        <v>0.38264399999999998</v>
      </c>
      <c r="D100" s="134">
        <v>0.57295799999999997</v>
      </c>
      <c r="E100" s="134">
        <v>0.74348999999999998</v>
      </c>
      <c r="F100" s="134">
        <v>0.26774100000000001</v>
      </c>
      <c r="G100" s="113">
        <v>0.18917100000000001</v>
      </c>
      <c r="H100" s="114">
        <v>0.31826700000000002</v>
      </c>
      <c r="I100" s="114">
        <v>0.36837900000000001</v>
      </c>
      <c r="J100" s="114">
        <v>0.632745</v>
      </c>
      <c r="K100" s="114">
        <v>0.67715099999999995</v>
      </c>
      <c r="L100" s="114">
        <v>0.449127</v>
      </c>
      <c r="M100" s="135">
        <v>0.319131</v>
      </c>
      <c r="N100" s="390">
        <f t="shared" si="8"/>
        <v>5.3083259999999992</v>
      </c>
    </row>
    <row r="101" spans="1:14" s="17" customFormat="1" ht="21" customHeight="1">
      <c r="A101" s="254" t="s">
        <v>48</v>
      </c>
      <c r="B101" s="145">
        <v>0.30776399999999998</v>
      </c>
      <c r="C101" s="134">
        <v>0.236424</v>
      </c>
      <c r="D101" s="134">
        <v>0.167376</v>
      </c>
      <c r="E101" s="134">
        <v>0.65517199999999998</v>
      </c>
      <c r="F101" s="134">
        <v>0.71726000000000001</v>
      </c>
      <c r="G101" s="113">
        <v>0.52398800000000001</v>
      </c>
      <c r="H101" s="114">
        <v>0.23119999999999999</v>
      </c>
      <c r="I101" s="114">
        <v>0.13847999999999999</v>
      </c>
      <c r="J101" s="114">
        <v>0.373944</v>
      </c>
      <c r="K101" s="114">
        <v>0.41698400000000002</v>
      </c>
      <c r="L101" s="114">
        <v>0.28588000000000002</v>
      </c>
      <c r="M101" s="135">
        <v>0.33573599999999998</v>
      </c>
      <c r="N101" s="390">
        <f t="shared" si="8"/>
        <v>4.3902079999999994</v>
      </c>
    </row>
    <row r="102" spans="1:14" s="17" customFormat="1" ht="21" customHeight="1">
      <c r="A102" s="254" t="s">
        <v>49</v>
      </c>
      <c r="B102" s="145">
        <v>0.86663999999999997</v>
      </c>
      <c r="C102" s="134">
        <v>0.75497999999999998</v>
      </c>
      <c r="D102" s="134">
        <v>0.76344000000000001</v>
      </c>
      <c r="E102" s="134">
        <v>1.16229</v>
      </c>
      <c r="F102" s="134">
        <v>0.40104000000000001</v>
      </c>
      <c r="G102" s="113">
        <v>0</v>
      </c>
      <c r="H102" s="114">
        <v>0</v>
      </c>
      <c r="I102" s="114">
        <v>0.80823</v>
      </c>
      <c r="J102" s="114">
        <v>1.4490000000000001</v>
      </c>
      <c r="K102" s="114">
        <v>1.4408099999999999</v>
      </c>
      <c r="L102" s="114">
        <v>1.2371399999999999</v>
      </c>
      <c r="M102" s="135">
        <v>1.1373899999999999</v>
      </c>
      <c r="N102" s="390">
        <f t="shared" si="8"/>
        <v>10.020959999999999</v>
      </c>
    </row>
    <row r="103" spans="1:14" s="17" customFormat="1" ht="21" customHeight="1">
      <c r="A103" s="254" t="s">
        <v>50</v>
      </c>
      <c r="B103" s="145">
        <v>4.8794999999999998E-2</v>
      </c>
      <c r="C103" s="134">
        <v>4.0434999999999999E-2</v>
      </c>
      <c r="D103" s="134">
        <v>0.161715</v>
      </c>
      <c r="E103" s="134">
        <v>0.61394000000000004</v>
      </c>
      <c r="F103" s="134">
        <v>0.47444999999999998</v>
      </c>
      <c r="G103" s="113">
        <v>0.12393</v>
      </c>
      <c r="H103" s="114">
        <v>0.112</v>
      </c>
      <c r="I103" s="114">
        <v>0.126165</v>
      </c>
      <c r="J103" s="114">
        <v>7.0720000000000005E-2</v>
      </c>
      <c r="K103" s="114">
        <v>0.32216</v>
      </c>
      <c r="L103" s="114">
        <v>9.0584999999999999E-2</v>
      </c>
      <c r="M103" s="135">
        <v>6.8169999999999994E-2</v>
      </c>
      <c r="N103" s="390">
        <f t="shared" si="8"/>
        <v>2.2530649999999999</v>
      </c>
    </row>
    <row r="104" spans="1:14" s="17" customFormat="1" ht="21" customHeight="1">
      <c r="A104" s="254" t="s">
        <v>51</v>
      </c>
      <c r="B104" s="145">
        <v>0.64949849999999998</v>
      </c>
      <c r="C104" s="134">
        <v>0.45993149999999999</v>
      </c>
      <c r="D104" s="134">
        <v>0.89359200000000005</v>
      </c>
      <c r="E104" s="134">
        <v>2.0681324999999999</v>
      </c>
      <c r="F104" s="134">
        <v>1.7817345</v>
      </c>
      <c r="G104" s="113">
        <v>1.0075274999999999</v>
      </c>
      <c r="H104" s="114">
        <v>0.98015399999999997</v>
      </c>
      <c r="I104" s="114">
        <v>0.66269699999999998</v>
      </c>
      <c r="J104" s="114">
        <v>1.4363999999999999</v>
      </c>
      <c r="K104" s="114">
        <v>1.6304084999999999</v>
      </c>
      <c r="L104" s="114">
        <v>0.72645300000000002</v>
      </c>
      <c r="M104" s="135">
        <v>0.49127399999999999</v>
      </c>
      <c r="N104" s="390">
        <f t="shared" si="8"/>
        <v>12.787802999999998</v>
      </c>
    </row>
    <row r="105" spans="1:14" s="17" customFormat="1" ht="21" customHeight="1">
      <c r="A105" s="254" t="s">
        <v>162</v>
      </c>
      <c r="B105" s="145">
        <v>0.83777519999999994</v>
      </c>
      <c r="C105" s="134">
        <v>1.6492690000000001</v>
      </c>
      <c r="D105" s="134">
        <v>2.1373632000000002</v>
      </c>
      <c r="E105" s="134">
        <v>5.2913195999999996</v>
      </c>
      <c r="F105" s="134">
        <v>2.8418040000000002</v>
      </c>
      <c r="G105" s="113">
        <v>1.3546764</v>
      </c>
      <c r="H105" s="114">
        <v>1.163484</v>
      </c>
      <c r="I105" s="114">
        <v>2.0244168</v>
      </c>
      <c r="J105" s="114">
        <v>3.7239803999999999</v>
      </c>
      <c r="K105" s="114">
        <v>4.204116</v>
      </c>
      <c r="L105" s="114">
        <v>3.5293860000000001</v>
      </c>
      <c r="M105" s="135">
        <v>2.6181792000000002</v>
      </c>
      <c r="N105" s="390">
        <f t="shared" si="8"/>
        <v>31.375769799999997</v>
      </c>
    </row>
    <row r="106" spans="1:14" s="17" customFormat="1" ht="21" customHeight="1">
      <c r="A106" s="254" t="s">
        <v>75</v>
      </c>
      <c r="B106" s="145">
        <v>0.63871919999999993</v>
      </c>
      <c r="C106" s="134">
        <v>1.2463416</v>
      </c>
      <c r="D106" s="134">
        <v>1.8207503999999999</v>
      </c>
      <c r="E106" s="134">
        <v>3.4058807999999998</v>
      </c>
      <c r="F106" s="134">
        <v>1.7694432</v>
      </c>
      <c r="G106" s="113">
        <v>0.92070719999999995</v>
      </c>
      <c r="H106" s="114">
        <v>0.80760959999999993</v>
      </c>
      <c r="I106" s="114">
        <v>1.3939632</v>
      </c>
      <c r="J106" s="114">
        <v>2.3160816</v>
      </c>
      <c r="K106" s="114">
        <v>2.7167615999999999</v>
      </c>
      <c r="L106" s="114">
        <v>2.3261112000000002</v>
      </c>
      <c r="M106" s="135">
        <v>1.9221048000000001</v>
      </c>
      <c r="N106" s="390">
        <f t="shared" ref="N106:N132" si="9">SUM(B106:M106)</f>
        <v>21.284474400000001</v>
      </c>
    </row>
    <row r="107" spans="1:14" s="17" customFormat="1" ht="21" customHeight="1">
      <c r="A107" s="254" t="s">
        <v>76</v>
      </c>
      <c r="B107" s="150">
        <v>0.195496</v>
      </c>
      <c r="C107" s="151">
        <v>0.16520000000000001</v>
      </c>
      <c r="D107" s="151">
        <v>0.14248</v>
      </c>
      <c r="E107" s="151">
        <v>0.103126</v>
      </c>
      <c r="F107" s="151">
        <v>0</v>
      </c>
      <c r="G107" s="107"/>
      <c r="H107" s="108">
        <v>0</v>
      </c>
      <c r="I107" s="108">
        <v>1.4200000000000001E-4</v>
      </c>
      <c r="J107" s="108">
        <v>3.5085999999999999E-2</v>
      </c>
      <c r="K107" s="108">
        <v>0.169904</v>
      </c>
      <c r="L107" s="108">
        <v>0.28649999999999998</v>
      </c>
      <c r="M107" s="144">
        <v>0.21976999999999999</v>
      </c>
      <c r="N107" s="390">
        <f t="shared" si="9"/>
        <v>1.317704</v>
      </c>
    </row>
    <row r="108" spans="1:14" s="17" customFormat="1" ht="21" customHeight="1">
      <c r="A108" s="262" t="s">
        <v>78</v>
      </c>
      <c r="B108" s="150">
        <v>0.35345520000000002</v>
      </c>
      <c r="C108" s="151">
        <v>0.4456368</v>
      </c>
      <c r="D108" s="151">
        <v>0.42189840000000001</v>
      </c>
      <c r="E108" s="151">
        <v>1.4022791999999999</v>
      </c>
      <c r="F108" s="151">
        <v>2.0347992000000001</v>
      </c>
      <c r="G108" s="107">
        <v>1.5781248000000001</v>
      </c>
      <c r="H108" s="108">
        <v>0.83956319999999995</v>
      </c>
      <c r="I108" s="108">
        <v>0.79541280000000003</v>
      </c>
      <c r="J108" s="108">
        <v>1.0889928</v>
      </c>
      <c r="K108" s="108">
        <v>1.0618776000000001</v>
      </c>
      <c r="L108" s="108">
        <v>0.70978319999999995</v>
      </c>
      <c r="M108" s="144">
        <v>0.80428339999999998</v>
      </c>
      <c r="N108" s="390">
        <f t="shared" si="9"/>
        <v>11.536106600000002</v>
      </c>
    </row>
    <row r="109" spans="1:14" s="17" customFormat="1" ht="21" customHeight="1">
      <c r="A109" s="254" t="s">
        <v>77</v>
      </c>
      <c r="B109" s="150">
        <v>0.26029079999999999</v>
      </c>
      <c r="C109" s="151">
        <v>0.33207999999999999</v>
      </c>
      <c r="D109" s="151">
        <v>0.33672240000000003</v>
      </c>
      <c r="E109" s="151">
        <v>1.1426183999999999</v>
      </c>
      <c r="F109" s="151">
        <v>1.9980323999999998</v>
      </c>
      <c r="G109" s="107">
        <v>1.8364752</v>
      </c>
      <c r="H109" s="108">
        <v>1.0393600000000001</v>
      </c>
      <c r="I109" s="108">
        <v>0.86758559999999996</v>
      </c>
      <c r="J109" s="108">
        <v>1.1330172000000001</v>
      </c>
      <c r="K109" s="108">
        <v>1.2502728000000001</v>
      </c>
      <c r="L109" s="108">
        <v>0.72734759999999998</v>
      </c>
      <c r="M109" s="144">
        <v>0.87522119999999992</v>
      </c>
      <c r="N109" s="390">
        <f t="shared" si="9"/>
        <v>11.7990236</v>
      </c>
    </row>
    <row r="110" spans="1:14" s="17" customFormat="1" ht="21" customHeight="1">
      <c r="A110" s="254" t="s">
        <v>81</v>
      </c>
      <c r="B110" s="145">
        <v>5.9089000000000003E-2</v>
      </c>
      <c r="C110" s="134">
        <v>5.57E-2</v>
      </c>
      <c r="D110" s="134">
        <v>0.105804</v>
      </c>
      <c r="E110" s="134">
        <v>0.15771399999999999</v>
      </c>
      <c r="F110" s="134">
        <v>0.24978700000000001</v>
      </c>
      <c r="G110" s="113">
        <v>0.15574099999999999</v>
      </c>
      <c r="H110" s="114">
        <v>9.1270000000000004E-2</v>
      </c>
      <c r="I110" s="114">
        <v>5.0432999999999999E-2</v>
      </c>
      <c r="J110" s="114">
        <v>5.0577999999999998E-2</v>
      </c>
      <c r="K110" s="114">
        <v>6.3297000000000006E-2</v>
      </c>
      <c r="L110" s="114">
        <v>6.2461999999999997E-2</v>
      </c>
      <c r="M110" s="135">
        <v>7.2195999999999996E-2</v>
      </c>
      <c r="N110" s="390">
        <f t="shared" si="9"/>
        <v>1.1740709999999999</v>
      </c>
    </row>
    <row r="111" spans="1:14" s="17" customFormat="1" ht="21" customHeight="1">
      <c r="A111" s="254" t="s">
        <v>159</v>
      </c>
      <c r="B111" s="145">
        <v>0.83597999999999995</v>
      </c>
      <c r="C111" s="134">
        <v>0.64805999999999997</v>
      </c>
      <c r="D111" s="134">
        <v>0.53159999999999996</v>
      </c>
      <c r="E111" s="134">
        <v>2.5506000000000002</v>
      </c>
      <c r="F111" s="134">
        <v>1.6335599999999999</v>
      </c>
      <c r="G111" s="113">
        <v>0.84540000000000004</v>
      </c>
      <c r="H111" s="114">
        <v>2.06094</v>
      </c>
      <c r="I111" s="114">
        <v>1.6521600000000001</v>
      </c>
      <c r="J111" s="114">
        <v>1.2463200000000001</v>
      </c>
      <c r="K111" s="114">
        <v>2.03844</v>
      </c>
      <c r="L111" s="114">
        <v>1.2061200000000001</v>
      </c>
      <c r="M111" s="135">
        <v>1.5941399999999999</v>
      </c>
      <c r="N111" s="390">
        <f t="shared" si="9"/>
        <v>16.843320000000002</v>
      </c>
    </row>
    <row r="112" spans="1:14" s="17" customFormat="1" ht="21" customHeight="1">
      <c r="A112" s="254" t="s">
        <v>83</v>
      </c>
      <c r="B112" s="281">
        <v>1.67364</v>
      </c>
      <c r="C112" s="119">
        <v>1.6281600000000001</v>
      </c>
      <c r="D112" s="119">
        <v>1.43988</v>
      </c>
      <c r="E112" s="119">
        <v>4.4118599999999999</v>
      </c>
      <c r="F112" s="119">
        <v>2.1641400000000002</v>
      </c>
      <c r="G112" s="120">
        <v>0.75497999999999998</v>
      </c>
      <c r="H112" s="114">
        <v>2.7108599999999998</v>
      </c>
      <c r="I112" s="114">
        <v>2.3887800000000001</v>
      </c>
      <c r="J112" s="114">
        <v>1.65228</v>
      </c>
      <c r="K112" s="129">
        <v>2.88504</v>
      </c>
      <c r="L112" s="129">
        <v>1.88784</v>
      </c>
      <c r="M112" s="152">
        <v>2.98062</v>
      </c>
      <c r="N112" s="390">
        <f t="shared" si="9"/>
        <v>26.57808</v>
      </c>
    </row>
    <row r="113" spans="1:14" s="17" customFormat="1" ht="21" customHeight="1">
      <c r="A113" s="254" t="s">
        <v>160</v>
      </c>
      <c r="B113" s="145">
        <v>1.0349999999999999E-3</v>
      </c>
      <c r="C113" s="134">
        <v>4.9334999999999997E-2</v>
      </c>
      <c r="D113" s="134">
        <v>0.23271359999999999</v>
      </c>
      <c r="E113" s="134">
        <v>4.1311777999999997</v>
      </c>
      <c r="F113" s="134">
        <v>3.1055000000000001</v>
      </c>
      <c r="G113" s="113">
        <v>0.82495659999999993</v>
      </c>
      <c r="H113" s="114">
        <v>0.2797925</v>
      </c>
      <c r="I113" s="114">
        <v>0.42100070000000001</v>
      </c>
      <c r="J113" s="114">
        <v>1.3643658000000001</v>
      </c>
      <c r="K113" s="114">
        <v>2.6092868</v>
      </c>
      <c r="L113" s="114">
        <v>0.95337590000000005</v>
      </c>
      <c r="M113" s="135">
        <v>0.71704400000000001</v>
      </c>
      <c r="N113" s="390">
        <f t="shared" si="9"/>
        <v>14.689583699999998</v>
      </c>
    </row>
    <row r="114" spans="1:14" s="17" customFormat="1" ht="21" customHeight="1">
      <c r="A114" s="254" t="s">
        <v>164</v>
      </c>
      <c r="B114" s="145"/>
      <c r="C114" s="134">
        <v>5.391E-2</v>
      </c>
      <c r="D114" s="134">
        <v>0.47105399999999997</v>
      </c>
      <c r="E114" s="134">
        <v>1.1038619999999999</v>
      </c>
      <c r="F114" s="134">
        <v>1.0093319999999999</v>
      </c>
      <c r="G114" s="113">
        <v>0.72850199999999998</v>
      </c>
      <c r="H114" s="114">
        <v>0.53875200000000001</v>
      </c>
      <c r="I114" s="114">
        <v>0.43401000000000001</v>
      </c>
      <c r="J114" s="114">
        <v>0.41938199999999998</v>
      </c>
      <c r="K114" s="114">
        <v>0.43704599999999999</v>
      </c>
      <c r="L114" s="114">
        <v>0.38129400000000002</v>
      </c>
      <c r="M114" s="135">
        <v>0.36390600000000001</v>
      </c>
      <c r="N114" s="390">
        <f t="shared" si="9"/>
        <v>5.9410499999999988</v>
      </c>
    </row>
    <row r="115" spans="1:14" s="17" customFormat="1" ht="21" customHeight="1">
      <c r="A115" s="254" t="s">
        <v>169</v>
      </c>
      <c r="B115" s="145"/>
      <c r="C115" s="134"/>
      <c r="D115" s="134"/>
      <c r="E115" s="134"/>
      <c r="F115" s="134">
        <v>2.98E-2</v>
      </c>
      <c r="G115" s="113">
        <v>0.151805</v>
      </c>
      <c r="H115" s="114">
        <v>0.14495250000000001</v>
      </c>
      <c r="I115" s="114">
        <v>0</v>
      </c>
      <c r="J115" s="114">
        <v>0</v>
      </c>
      <c r="K115" s="114">
        <v>0.41117999999999999</v>
      </c>
      <c r="L115" s="114">
        <v>0.43469249999999998</v>
      </c>
      <c r="M115" s="135">
        <v>0.49285499999999999</v>
      </c>
      <c r="N115" s="390">
        <f t="shared" si="9"/>
        <v>1.6652849999999999</v>
      </c>
    </row>
    <row r="116" spans="1:14" s="17" customFormat="1" ht="21" customHeight="1">
      <c r="A116" s="254" t="s">
        <v>170</v>
      </c>
      <c r="B116" s="145"/>
      <c r="C116" s="134"/>
      <c r="D116" s="134"/>
      <c r="E116" s="134"/>
      <c r="F116" s="134"/>
      <c r="G116" s="113">
        <v>2.1312000000000001E-2</v>
      </c>
      <c r="H116" s="114">
        <v>1.4952E-2</v>
      </c>
      <c r="I116" s="114">
        <v>2.0144E-3</v>
      </c>
      <c r="J116" s="114">
        <v>1.0895999999999998E-3</v>
      </c>
      <c r="K116" s="114">
        <v>2.1679999999999998E-3</v>
      </c>
      <c r="L116" s="114">
        <v>2.9796799999999998E-2</v>
      </c>
      <c r="M116" s="135">
        <v>1.5999999999999999E-5</v>
      </c>
      <c r="N116" s="390">
        <f t="shared" si="9"/>
        <v>7.1348800000000004E-2</v>
      </c>
    </row>
    <row r="117" spans="1:14" s="17" customFormat="1" ht="21" customHeight="1">
      <c r="A117" s="254" t="s">
        <v>199</v>
      </c>
      <c r="B117" s="145"/>
      <c r="C117" s="134"/>
      <c r="D117" s="134"/>
      <c r="E117" s="134"/>
      <c r="F117" s="134"/>
      <c r="G117" s="113"/>
      <c r="H117" s="114"/>
      <c r="I117" s="114">
        <v>1.1220000000000001E-2</v>
      </c>
      <c r="J117" s="114">
        <v>0.41004000000000002</v>
      </c>
      <c r="K117" s="114">
        <v>0.53403999999999996</v>
      </c>
      <c r="L117" s="114">
        <v>0.42693599999999998</v>
      </c>
      <c r="M117" s="135">
        <v>0.41388000000000003</v>
      </c>
      <c r="N117" s="390">
        <f t="shared" si="9"/>
        <v>1.796116</v>
      </c>
    </row>
    <row r="118" spans="1:14" s="17" customFormat="1" ht="21" customHeight="1">
      <c r="A118" s="254" t="s">
        <v>200</v>
      </c>
      <c r="B118" s="145"/>
      <c r="C118" s="134"/>
      <c r="D118" s="134"/>
      <c r="E118" s="134"/>
      <c r="F118" s="134"/>
      <c r="G118" s="113"/>
      <c r="H118" s="114"/>
      <c r="I118" s="114">
        <v>1.958E-2</v>
      </c>
      <c r="J118" s="114">
        <v>0.127584</v>
      </c>
      <c r="K118" s="114">
        <v>0.209068</v>
      </c>
      <c r="L118" s="114">
        <v>0.24345600000000001</v>
      </c>
      <c r="M118" s="135">
        <v>0.24963199999999999</v>
      </c>
      <c r="N118" s="390">
        <f t="shared" si="9"/>
        <v>0.84931999999999996</v>
      </c>
    </row>
    <row r="119" spans="1:14" s="17" customFormat="1" ht="21" customHeight="1" thickBot="1">
      <c r="A119" s="254" t="s">
        <v>207</v>
      </c>
      <c r="B119" s="263"/>
      <c r="C119" s="264"/>
      <c r="D119" s="264"/>
      <c r="E119" s="264"/>
      <c r="F119" s="264"/>
      <c r="G119" s="265"/>
      <c r="H119" s="266"/>
      <c r="I119" s="266"/>
      <c r="J119" s="266"/>
      <c r="K119" s="266"/>
      <c r="L119" s="266"/>
      <c r="M119" s="282">
        <v>8.1000000000000004E-5</v>
      </c>
      <c r="N119" s="390">
        <f>SUM(B119:M119)</f>
        <v>8.1000000000000004E-5</v>
      </c>
    </row>
    <row r="120" spans="1:14" s="17" customFormat="1" ht="21" customHeight="1" thickBot="1">
      <c r="A120" s="283" t="s">
        <v>52</v>
      </c>
      <c r="B120" s="227">
        <f>B121+B123+B124+B125</f>
        <v>414.09477830000003</v>
      </c>
      <c r="C120" s="219">
        <f t="shared" ref="C120:M120" si="10">C121+C123+C124+C125</f>
        <v>413.97229659999994</v>
      </c>
      <c r="D120" s="219">
        <f t="shared" si="10"/>
        <v>609.68193830000007</v>
      </c>
      <c r="E120" s="219">
        <f t="shared" si="10"/>
        <v>259.59953389999993</v>
      </c>
      <c r="F120" s="219">
        <f t="shared" si="10"/>
        <v>4.1434362</v>
      </c>
      <c r="G120" s="219">
        <f t="shared" si="10"/>
        <v>4.6398859000000048</v>
      </c>
      <c r="H120" s="219">
        <f t="shared" si="10"/>
        <v>0.34293450000000003</v>
      </c>
      <c r="I120" s="219">
        <f t="shared" si="10"/>
        <v>9.4453534000000001</v>
      </c>
      <c r="J120" s="219">
        <f t="shared" si="10"/>
        <v>0.1497120999999568</v>
      </c>
      <c r="K120" s="219">
        <f t="shared" si="10"/>
        <v>8.4125294999999944</v>
      </c>
      <c r="L120" s="219">
        <f t="shared" si="10"/>
        <v>74.35964220000001</v>
      </c>
      <c r="M120" s="240">
        <f t="shared" si="10"/>
        <v>207.37180989999996</v>
      </c>
      <c r="N120" s="398">
        <f t="shared" si="9"/>
        <v>2006.2138507999998</v>
      </c>
    </row>
    <row r="121" spans="1:14" s="19" customFormat="1" ht="21" customHeight="1">
      <c r="A121" s="153" t="s">
        <v>53</v>
      </c>
      <c r="B121" s="154">
        <v>262.315494</v>
      </c>
      <c r="C121" s="107">
        <v>257.62422499999997</v>
      </c>
      <c r="D121" s="107">
        <v>343.64076700000004</v>
      </c>
      <c r="E121" s="107">
        <v>173.38164799999993</v>
      </c>
      <c r="F121" s="155"/>
      <c r="G121" s="107">
        <v>2.9792399999999999</v>
      </c>
      <c r="H121" s="108">
        <v>0.166465</v>
      </c>
      <c r="I121" s="108">
        <v>9.2452105000000007</v>
      </c>
      <c r="J121" s="250"/>
      <c r="K121" s="108">
        <v>8.2732998999999996</v>
      </c>
      <c r="L121" s="108">
        <v>51.258600000000001</v>
      </c>
      <c r="M121" s="109">
        <v>136.01351599999995</v>
      </c>
      <c r="N121" s="394">
        <f t="shared" si="9"/>
        <v>1244.8984653999996</v>
      </c>
    </row>
    <row r="122" spans="1:14" s="19" customFormat="1" ht="21" customHeight="1">
      <c r="A122" s="156" t="s">
        <v>166</v>
      </c>
      <c r="B122" s="154">
        <v>183.74507360000001</v>
      </c>
      <c r="C122" s="107">
        <v>251.69039799999999</v>
      </c>
      <c r="D122" s="107">
        <v>303.01128299999999</v>
      </c>
      <c r="E122" s="107">
        <v>170.64271149999999</v>
      </c>
      <c r="F122" s="155">
        <v>0</v>
      </c>
      <c r="G122" s="107">
        <v>0</v>
      </c>
      <c r="H122" s="108">
        <v>0</v>
      </c>
      <c r="I122" s="108">
        <v>0</v>
      </c>
      <c r="J122" s="108">
        <v>0</v>
      </c>
      <c r="K122" s="108">
        <v>0</v>
      </c>
      <c r="L122" s="108">
        <v>0</v>
      </c>
      <c r="M122" s="109">
        <v>83.600109099999983</v>
      </c>
      <c r="N122" s="394">
        <f t="shared" si="9"/>
        <v>992.68957520000004</v>
      </c>
    </row>
    <row r="123" spans="1:14" s="19" customFormat="1" ht="21" customHeight="1">
      <c r="A123" s="157" t="s">
        <v>54</v>
      </c>
      <c r="B123" s="158"/>
      <c r="C123" s="127">
        <v>7.5136433</v>
      </c>
      <c r="D123" s="113">
        <v>103.6011063</v>
      </c>
      <c r="E123" s="113">
        <v>50.064716799999999</v>
      </c>
      <c r="F123" s="149"/>
      <c r="G123" s="113"/>
      <c r="H123" s="114"/>
      <c r="I123" s="114"/>
      <c r="J123" s="253"/>
      <c r="K123" s="114"/>
      <c r="L123" s="114"/>
      <c r="M123" s="115"/>
      <c r="N123" s="395">
        <f t="shared" si="9"/>
        <v>161.1794664</v>
      </c>
    </row>
    <row r="124" spans="1:14" s="19" customFormat="1" ht="21" customHeight="1">
      <c r="A124" s="159" t="s">
        <v>55</v>
      </c>
      <c r="B124" s="158">
        <v>151.7792843</v>
      </c>
      <c r="C124" s="113">
        <v>148.83442829999998</v>
      </c>
      <c r="D124" s="113">
        <v>162.440065</v>
      </c>
      <c r="E124" s="113">
        <v>36.1531691</v>
      </c>
      <c r="F124" s="113">
        <v>4.1434362</v>
      </c>
      <c r="G124" s="113">
        <v>1.6606459000000047</v>
      </c>
      <c r="H124" s="114">
        <v>0.1764695</v>
      </c>
      <c r="I124" s="114">
        <v>0.20014289999999998</v>
      </c>
      <c r="J124" s="250">
        <v>0.1497120999999568</v>
      </c>
      <c r="K124" s="114">
        <v>0.13922959999999404</v>
      </c>
      <c r="L124" s="114">
        <v>23.1008122</v>
      </c>
      <c r="M124" s="115">
        <v>71.358293900000007</v>
      </c>
      <c r="N124" s="399">
        <f t="shared" si="9"/>
        <v>600.13568899999996</v>
      </c>
    </row>
    <row r="125" spans="1:14" s="19" customFormat="1" ht="21" customHeight="1" thickBot="1">
      <c r="A125" s="159" t="s">
        <v>56</v>
      </c>
      <c r="B125" s="160"/>
      <c r="C125" s="120"/>
      <c r="D125" s="120"/>
      <c r="E125" s="120"/>
      <c r="F125" s="120"/>
      <c r="G125" s="161"/>
      <c r="H125" s="129"/>
      <c r="I125" s="129"/>
      <c r="J125" s="268"/>
      <c r="K125" s="129"/>
      <c r="L125" s="162">
        <v>2.3000000000000001E-4</v>
      </c>
      <c r="M125" s="130"/>
      <c r="N125" s="396">
        <f t="shared" si="9"/>
        <v>2.3000000000000001E-4</v>
      </c>
    </row>
    <row r="126" spans="1:14" s="17" customFormat="1" ht="40.5" customHeight="1" thickBot="1">
      <c r="A126" s="269" t="s">
        <v>57</v>
      </c>
      <c r="B126" s="221">
        <f>B127+B128+B129</f>
        <v>12.7235657</v>
      </c>
      <c r="C126" s="221">
        <f t="shared" ref="C126:M126" si="11">C127+C128+C129</f>
        <v>0</v>
      </c>
      <c r="D126" s="221">
        <f t="shared" si="11"/>
        <v>0</v>
      </c>
      <c r="E126" s="221">
        <f t="shared" si="11"/>
        <v>0</v>
      </c>
      <c r="F126" s="221">
        <f t="shared" si="11"/>
        <v>0</v>
      </c>
      <c r="G126" s="221">
        <f t="shared" si="11"/>
        <v>35.467363399999996</v>
      </c>
      <c r="H126" s="221">
        <f t="shared" si="11"/>
        <v>59.921092300000005</v>
      </c>
      <c r="I126" s="221">
        <f>I127+I128+I129</f>
        <v>187.80941580000001</v>
      </c>
      <c r="J126" s="221">
        <f t="shared" si="11"/>
        <v>197.9151665</v>
      </c>
      <c r="K126" s="221">
        <f t="shared" si="11"/>
        <v>287.52581289999995</v>
      </c>
      <c r="L126" s="221">
        <f t="shared" si="11"/>
        <v>198.70730609999998</v>
      </c>
      <c r="M126" s="221">
        <f t="shared" si="11"/>
        <v>203.59495580000001</v>
      </c>
      <c r="N126" s="392">
        <f t="shared" si="9"/>
        <v>1183.6646785</v>
      </c>
    </row>
    <row r="127" spans="1:14" s="19" customFormat="1" ht="21" customHeight="1">
      <c r="A127" s="105" t="s">
        <v>201</v>
      </c>
      <c r="B127" s="270">
        <v>12.7235657</v>
      </c>
      <c r="C127" s="131"/>
      <c r="D127" s="131"/>
      <c r="E127" s="131"/>
      <c r="F127" s="131"/>
      <c r="G127" s="131">
        <v>35.467363399999996</v>
      </c>
      <c r="H127" s="132">
        <v>59.921092300000005</v>
      </c>
      <c r="I127" s="132">
        <v>55.515051299999996</v>
      </c>
      <c r="J127" s="271">
        <v>39.443166499999997</v>
      </c>
      <c r="K127" s="132">
        <v>115.18420279999999</v>
      </c>
      <c r="L127" s="132">
        <v>198.70730609999998</v>
      </c>
      <c r="M127" s="143">
        <v>203.59495580000001</v>
      </c>
      <c r="N127" s="400">
        <f t="shared" si="9"/>
        <v>720.5567039</v>
      </c>
    </row>
    <row r="128" spans="1:14" s="19" customFormat="1" ht="21" customHeight="1">
      <c r="A128" s="110" t="s">
        <v>202</v>
      </c>
      <c r="B128" s="272"/>
      <c r="C128" s="113"/>
      <c r="D128" s="113"/>
      <c r="E128" s="113"/>
      <c r="F128" s="113"/>
      <c r="G128" s="113"/>
      <c r="H128" s="114"/>
      <c r="I128" s="114">
        <v>71.377815400000003</v>
      </c>
      <c r="J128" s="253">
        <v>97.378838599999995</v>
      </c>
      <c r="K128" s="114">
        <v>153.08843830000001</v>
      </c>
      <c r="L128" s="114"/>
      <c r="M128" s="135"/>
      <c r="N128" s="390">
        <f t="shared" si="9"/>
        <v>321.84509230000003</v>
      </c>
    </row>
    <row r="129" spans="1:15" s="19" customFormat="1" ht="21" customHeight="1" thickBot="1">
      <c r="A129" s="128" t="s">
        <v>215</v>
      </c>
      <c r="B129" s="274"/>
      <c r="C129" s="163"/>
      <c r="D129" s="163"/>
      <c r="E129" s="163"/>
      <c r="F129" s="163"/>
      <c r="G129" s="163"/>
      <c r="H129" s="164"/>
      <c r="I129" s="164">
        <v>60.916549100000005</v>
      </c>
      <c r="J129" s="275">
        <v>61.093161400000007</v>
      </c>
      <c r="K129" s="164">
        <v>19.253171799999983</v>
      </c>
      <c r="L129" s="164"/>
      <c r="M129" s="165"/>
      <c r="N129" s="401">
        <f t="shared" si="9"/>
        <v>141.2628823</v>
      </c>
    </row>
    <row r="130" spans="1:15" s="17" customFormat="1" ht="21" customHeight="1" thickBot="1">
      <c r="A130" s="166" t="s">
        <v>2</v>
      </c>
      <c r="B130" s="168">
        <f t="shared" ref="B130:M130" si="12">B4+B120+B126</f>
        <v>1234.4203405000001</v>
      </c>
      <c r="C130" s="168">
        <f t="shared" si="12"/>
        <v>1105.9449378999998</v>
      </c>
      <c r="D130" s="168">
        <f t="shared" si="12"/>
        <v>1271.0161853</v>
      </c>
      <c r="E130" s="168">
        <f t="shared" si="12"/>
        <v>1085.0635663999999</v>
      </c>
      <c r="F130" s="168">
        <f t="shared" si="12"/>
        <v>1225.0762734</v>
      </c>
      <c r="G130" s="168">
        <f t="shared" si="12"/>
        <v>1363.2015197999999</v>
      </c>
      <c r="H130" s="168">
        <f t="shared" si="12"/>
        <v>1300.1934745000001</v>
      </c>
      <c r="I130" s="168">
        <f t="shared" si="12"/>
        <v>1399.8720783999997</v>
      </c>
      <c r="J130" s="168">
        <f t="shared" si="12"/>
        <v>1298.7954064</v>
      </c>
      <c r="K130" s="168">
        <f t="shared" si="12"/>
        <v>1488.2752404999999</v>
      </c>
      <c r="L130" s="168">
        <f t="shared" si="12"/>
        <v>1459.3019005000001</v>
      </c>
      <c r="M130" s="168">
        <f t="shared" si="12"/>
        <v>1603.7499133000001</v>
      </c>
      <c r="N130" s="402">
        <f t="shared" si="9"/>
        <v>15834.910836900001</v>
      </c>
    </row>
    <row r="131" spans="1:15" s="17" customFormat="1" ht="21" customHeight="1" thickBot="1">
      <c r="A131" s="166" t="s">
        <v>58</v>
      </c>
      <c r="B131" s="168">
        <v>19.399776999999879</v>
      </c>
      <c r="C131" s="169">
        <v>18.528416599999904</v>
      </c>
      <c r="D131" s="169">
        <v>13.979431000000091</v>
      </c>
      <c r="E131" s="169">
        <v>13.877165599999906</v>
      </c>
      <c r="F131" s="169">
        <v>13.031381900000095</v>
      </c>
      <c r="G131" s="284">
        <v>12.500977199999625</v>
      </c>
      <c r="H131" s="169">
        <v>12.34720040000002</v>
      </c>
      <c r="I131" s="169">
        <v>17.419866300000191</v>
      </c>
      <c r="J131" s="169">
        <v>16.090933400000097</v>
      </c>
      <c r="K131" s="169">
        <v>19.29843469999981</v>
      </c>
      <c r="L131" s="169">
        <v>26.769316399999855</v>
      </c>
      <c r="M131" s="170">
        <v>30.425945099999904</v>
      </c>
      <c r="N131" s="402">
        <f t="shared" si="9"/>
        <v>213.66884559999937</v>
      </c>
    </row>
    <row r="132" spans="1:15" s="17" customFormat="1" ht="21" customHeight="1" thickBot="1">
      <c r="A132" s="171" t="s">
        <v>3</v>
      </c>
      <c r="B132" s="172">
        <f>B130-B131</f>
        <v>1215.0205635000002</v>
      </c>
      <c r="C132" s="172">
        <f>C130-C131</f>
        <v>1087.4165212999999</v>
      </c>
      <c r="D132" s="172">
        <f t="shared" ref="D132:M132" si="13">D130-D131</f>
        <v>1257.0367542999998</v>
      </c>
      <c r="E132" s="172">
        <f t="shared" si="13"/>
        <v>1071.1864008</v>
      </c>
      <c r="F132" s="172">
        <f t="shared" si="13"/>
        <v>1212.0448914999999</v>
      </c>
      <c r="G132" s="172">
        <f t="shared" si="13"/>
        <v>1350.7005426000003</v>
      </c>
      <c r="H132" s="172">
        <f t="shared" si="13"/>
        <v>1287.8462741000001</v>
      </c>
      <c r="I132" s="172">
        <f t="shared" si="13"/>
        <v>1382.4522120999995</v>
      </c>
      <c r="J132" s="172">
        <f t="shared" si="13"/>
        <v>1282.704473</v>
      </c>
      <c r="K132" s="172">
        <f t="shared" si="13"/>
        <v>1468.9768058</v>
      </c>
      <c r="L132" s="172">
        <f t="shared" si="13"/>
        <v>1432.5325841000003</v>
      </c>
      <c r="M132" s="172">
        <f t="shared" si="13"/>
        <v>1573.3239682000003</v>
      </c>
      <c r="N132" s="415">
        <f t="shared" si="9"/>
        <v>15621.241991299999</v>
      </c>
      <c r="O132" s="26"/>
    </row>
    <row r="133" spans="1:15" s="19" customFormat="1" ht="33" customHeight="1" thickBot="1">
      <c r="N133" s="403"/>
    </row>
    <row r="134" spans="1:15" s="17" customFormat="1" ht="21" customHeight="1" thickBot="1">
      <c r="A134" s="32" t="s">
        <v>13</v>
      </c>
      <c r="B134" s="6">
        <f t="shared" ref="B134:M134" si="14">B135+B145+B193+B139+B142</f>
        <v>1182.0014153000002</v>
      </c>
      <c r="C134" s="6">
        <f t="shared" si="14"/>
        <v>1068.4969635</v>
      </c>
      <c r="D134" s="6">
        <f t="shared" si="14"/>
        <v>1226.8842827000001</v>
      </c>
      <c r="E134" s="6">
        <f t="shared" si="14"/>
        <v>1049.0342513999999</v>
      </c>
      <c r="F134" s="6">
        <f t="shared" si="14"/>
        <v>1055.1307428</v>
      </c>
      <c r="G134" s="6">
        <f t="shared" si="14"/>
        <v>1090.4629293</v>
      </c>
      <c r="H134" s="6">
        <f t="shared" si="14"/>
        <v>1160.78228229</v>
      </c>
      <c r="I134" s="6">
        <f t="shared" si="14"/>
        <v>1163.6608391200002</v>
      </c>
      <c r="J134" s="6">
        <f t="shared" si="14"/>
        <v>1058.22360153</v>
      </c>
      <c r="K134" s="6">
        <f t="shared" si="14"/>
        <v>1148.4399165100001</v>
      </c>
      <c r="L134" s="6">
        <f t="shared" si="14"/>
        <v>1203.57016434</v>
      </c>
      <c r="M134" s="6">
        <f t="shared" si="14"/>
        <v>1346.4604885200001</v>
      </c>
      <c r="N134" s="404">
        <f t="shared" ref="N134:N192" si="15">SUM(B134:M134)</f>
        <v>13753.147877310003</v>
      </c>
    </row>
    <row r="135" spans="1:15" s="17" customFormat="1" ht="21" customHeight="1" thickBot="1">
      <c r="A135" s="196" t="s">
        <v>194</v>
      </c>
      <c r="B135" s="194">
        <f t="shared" ref="B135:M135" si="16">SUM(B136:B138)</f>
        <v>953.09499559999995</v>
      </c>
      <c r="C135" s="194">
        <f t="shared" si="16"/>
        <v>857.31138820000001</v>
      </c>
      <c r="D135" s="194">
        <f t="shared" si="16"/>
        <v>976.58034229999998</v>
      </c>
      <c r="E135" s="194">
        <f t="shared" si="16"/>
        <v>797.01590359999989</v>
      </c>
      <c r="F135" s="197">
        <f t="shared" si="16"/>
        <v>770.51192590000005</v>
      </c>
      <c r="G135" s="197">
        <f t="shared" si="16"/>
        <v>799.90135469999996</v>
      </c>
      <c r="H135" s="197">
        <f t="shared" si="16"/>
        <v>245.5002733</v>
      </c>
      <c r="I135" s="197">
        <f t="shared" si="16"/>
        <v>269.25535159999998</v>
      </c>
      <c r="J135" s="197">
        <f t="shared" si="16"/>
        <v>218.0847938</v>
      </c>
      <c r="K135" s="197">
        <f t="shared" si="16"/>
        <v>314.38610410000001</v>
      </c>
      <c r="L135" s="197">
        <f>SUM(L136:L138)</f>
        <v>326.23339679999998</v>
      </c>
      <c r="M135" s="203">
        <f t="shared" si="16"/>
        <v>369.35072349999996</v>
      </c>
      <c r="N135" s="404">
        <f t="shared" si="15"/>
        <v>6897.2265533999998</v>
      </c>
    </row>
    <row r="136" spans="1:15" s="19" customFormat="1" ht="21" customHeight="1">
      <c r="A136" s="18" t="s">
        <v>59</v>
      </c>
      <c r="B136" s="59">
        <v>317.02252399999998</v>
      </c>
      <c r="C136" s="42">
        <v>277.47158200000001</v>
      </c>
      <c r="D136" s="42">
        <v>324.517515</v>
      </c>
      <c r="E136" s="42">
        <v>236.427468</v>
      </c>
      <c r="F136" s="42">
        <v>222.0409196</v>
      </c>
      <c r="G136" s="42">
        <v>206.48337000000001</v>
      </c>
      <c r="H136" s="42">
        <v>182.050656</v>
      </c>
      <c r="I136" s="42">
        <v>187.37994599999999</v>
      </c>
      <c r="J136" s="42">
        <v>186.77499</v>
      </c>
      <c r="K136" s="42">
        <v>231.720056</v>
      </c>
      <c r="L136" s="42">
        <v>264.99208399999998</v>
      </c>
      <c r="M136" s="74">
        <v>319.14873999999998</v>
      </c>
      <c r="N136" s="405">
        <f t="shared" si="15"/>
        <v>2956.0298505999999</v>
      </c>
    </row>
    <row r="137" spans="1:15" s="19" customFormat="1" ht="21" customHeight="1">
      <c r="A137" s="20" t="s">
        <v>60</v>
      </c>
      <c r="B137" s="61">
        <v>242.57031079999999</v>
      </c>
      <c r="C137" s="1">
        <v>225.24217430000002</v>
      </c>
      <c r="D137" s="1">
        <v>254.96845570000002</v>
      </c>
      <c r="E137" s="1">
        <v>207.63399539999992</v>
      </c>
      <c r="F137" s="1">
        <v>197.89534040000004</v>
      </c>
      <c r="G137" s="1">
        <v>231.29056319999998</v>
      </c>
      <c r="H137" s="1">
        <v>12.1909192</v>
      </c>
      <c r="I137" s="1">
        <v>29.826461899999998</v>
      </c>
      <c r="J137" s="1"/>
      <c r="K137" s="1">
        <v>30.757203100000023</v>
      </c>
      <c r="L137" s="1">
        <v>22.821699900000006</v>
      </c>
      <c r="M137" s="7"/>
      <c r="N137" s="406">
        <f t="shared" si="15"/>
        <v>1455.1971239</v>
      </c>
    </row>
    <row r="138" spans="1:15" s="19" customFormat="1" ht="21" customHeight="1" thickBot="1">
      <c r="A138" s="24" t="s">
        <v>61</v>
      </c>
      <c r="B138" s="62">
        <v>393.50216080000001</v>
      </c>
      <c r="C138" s="49">
        <v>354.59763189999995</v>
      </c>
      <c r="D138" s="49">
        <v>397.09437159999999</v>
      </c>
      <c r="E138" s="49">
        <v>352.95444019999996</v>
      </c>
      <c r="F138" s="49">
        <v>350.57566589999999</v>
      </c>
      <c r="G138" s="49">
        <v>362.12742150000003</v>
      </c>
      <c r="H138" s="49">
        <v>51.258698100000004</v>
      </c>
      <c r="I138" s="49">
        <v>52.048943700000002</v>
      </c>
      <c r="J138" s="49">
        <v>31.309803800000001</v>
      </c>
      <c r="K138" s="49">
        <v>51.908844999999999</v>
      </c>
      <c r="L138" s="49">
        <v>38.419612899999997</v>
      </c>
      <c r="M138" s="75">
        <v>50.201983499999997</v>
      </c>
      <c r="N138" s="407">
        <f t="shared" si="15"/>
        <v>2485.9995789</v>
      </c>
    </row>
    <row r="139" spans="1:15" s="19" customFormat="1" ht="21" customHeight="1" thickBot="1">
      <c r="A139" s="187" t="s">
        <v>195</v>
      </c>
      <c r="B139" s="212">
        <f>B140+B141</f>
        <v>0</v>
      </c>
      <c r="C139" s="212">
        <f t="shared" ref="C139:M139" si="17">C140+C141</f>
        <v>0</v>
      </c>
      <c r="D139" s="212">
        <f t="shared" si="17"/>
        <v>0</v>
      </c>
      <c r="E139" s="212">
        <f t="shared" si="17"/>
        <v>0</v>
      </c>
      <c r="F139" s="212">
        <f t="shared" si="17"/>
        <v>0</v>
      </c>
      <c r="G139" s="212">
        <f t="shared" si="17"/>
        <v>0</v>
      </c>
      <c r="H139" s="212">
        <f t="shared" si="17"/>
        <v>319.78527105000001</v>
      </c>
      <c r="I139" s="212">
        <f t="shared" si="17"/>
        <v>322.98162920000004</v>
      </c>
      <c r="J139" s="212">
        <f t="shared" si="17"/>
        <v>292.93993379999995</v>
      </c>
      <c r="K139" s="212">
        <f t="shared" si="17"/>
        <v>281.69765230000002</v>
      </c>
      <c r="L139" s="212">
        <f t="shared" si="17"/>
        <v>311.04445400000003</v>
      </c>
      <c r="M139" s="212">
        <f t="shared" si="17"/>
        <v>386.24814939999999</v>
      </c>
      <c r="N139" s="408">
        <f t="shared" si="15"/>
        <v>1914.69708975</v>
      </c>
    </row>
    <row r="140" spans="1:15" s="19" customFormat="1" ht="21" customHeight="1">
      <c r="A140" s="85" t="s">
        <v>196</v>
      </c>
      <c r="B140" s="59"/>
      <c r="C140" s="42"/>
      <c r="D140" s="42"/>
      <c r="E140" s="42"/>
      <c r="F140" s="42"/>
      <c r="G140" s="42"/>
      <c r="H140" s="42">
        <v>195.00635169999998</v>
      </c>
      <c r="I140" s="42">
        <v>204.59079930000001</v>
      </c>
      <c r="J140" s="42">
        <v>177.10397469999998</v>
      </c>
      <c r="K140" s="42">
        <v>165.64513220000001</v>
      </c>
      <c r="L140" s="42">
        <v>178.51828030000001</v>
      </c>
      <c r="M140" s="74">
        <v>191.76887769999999</v>
      </c>
      <c r="N140" s="409">
        <f t="shared" si="15"/>
        <v>1112.6334159</v>
      </c>
    </row>
    <row r="141" spans="1:15" s="19" customFormat="1" ht="21" customHeight="1" thickBot="1">
      <c r="A141" s="86" t="s">
        <v>197</v>
      </c>
      <c r="B141" s="62"/>
      <c r="C141" s="49"/>
      <c r="D141" s="49"/>
      <c r="E141" s="49"/>
      <c r="F141" s="49"/>
      <c r="G141" s="49"/>
      <c r="H141" s="49">
        <v>124.77891935</v>
      </c>
      <c r="I141" s="49">
        <v>118.3908299</v>
      </c>
      <c r="J141" s="49">
        <v>115.8359591</v>
      </c>
      <c r="K141" s="49">
        <v>116.0525201</v>
      </c>
      <c r="L141" s="49">
        <v>132.52617370000002</v>
      </c>
      <c r="M141" s="75">
        <v>194.4792717</v>
      </c>
      <c r="N141" s="407">
        <f t="shared" si="15"/>
        <v>802.06367384999999</v>
      </c>
    </row>
    <row r="142" spans="1:15" s="19" customFormat="1" ht="21" customHeight="1" thickBot="1">
      <c r="A142" s="187" t="s">
        <v>198</v>
      </c>
      <c r="B142" s="212">
        <f>B143+B144</f>
        <v>0</v>
      </c>
      <c r="C142" s="212">
        <f t="shared" ref="C142:M142" si="18">C143+C144</f>
        <v>0</v>
      </c>
      <c r="D142" s="212">
        <f t="shared" si="18"/>
        <v>0</v>
      </c>
      <c r="E142" s="212">
        <f t="shared" si="18"/>
        <v>0</v>
      </c>
      <c r="F142" s="212">
        <f t="shared" si="18"/>
        <v>0</v>
      </c>
      <c r="G142" s="212">
        <f t="shared" si="18"/>
        <v>0</v>
      </c>
      <c r="H142" s="212">
        <f t="shared" si="18"/>
        <v>251.96178871000001</v>
      </c>
      <c r="I142" s="212">
        <f t="shared" si="18"/>
        <v>237.50424330000001</v>
      </c>
      <c r="J142" s="212">
        <f t="shared" si="18"/>
        <v>212.05327960000002</v>
      </c>
      <c r="K142" s="212">
        <f t="shared" si="18"/>
        <v>204.76671589999998</v>
      </c>
      <c r="L142" s="212">
        <f t="shared" si="18"/>
        <v>222.21484939999999</v>
      </c>
      <c r="M142" s="212">
        <f t="shared" si="18"/>
        <v>235.02211130000001</v>
      </c>
      <c r="N142" s="408">
        <f t="shared" si="15"/>
        <v>1363.52298821</v>
      </c>
    </row>
    <row r="143" spans="1:15" s="19" customFormat="1" ht="21" customHeight="1">
      <c r="A143" s="85" t="s">
        <v>196</v>
      </c>
      <c r="B143" s="59"/>
      <c r="C143" s="42"/>
      <c r="D143" s="42"/>
      <c r="E143" s="42"/>
      <c r="F143" s="42"/>
      <c r="G143" s="42"/>
      <c r="H143" s="42">
        <v>135.48216330000002</v>
      </c>
      <c r="I143" s="42">
        <v>135.1363929</v>
      </c>
      <c r="J143" s="42">
        <v>121.80526470000002</v>
      </c>
      <c r="K143" s="42">
        <v>124.63094829999999</v>
      </c>
      <c r="L143" s="42">
        <v>134.68153919999997</v>
      </c>
      <c r="M143" s="74">
        <v>149.67509280000002</v>
      </c>
      <c r="N143" s="409">
        <f t="shared" si="15"/>
        <v>801.4114012</v>
      </c>
    </row>
    <row r="144" spans="1:15" s="19" customFormat="1" ht="21" customHeight="1" thickBot="1">
      <c r="A144" s="86" t="s">
        <v>197</v>
      </c>
      <c r="B144" s="62"/>
      <c r="C144" s="49"/>
      <c r="D144" s="49"/>
      <c r="E144" s="49"/>
      <c r="F144" s="49"/>
      <c r="G144" s="49"/>
      <c r="H144" s="49">
        <v>116.47962541</v>
      </c>
      <c r="I144" s="49">
        <v>102.36785040000001</v>
      </c>
      <c r="J144" s="49">
        <v>90.248014900000001</v>
      </c>
      <c r="K144" s="49">
        <v>80.135767599999994</v>
      </c>
      <c r="L144" s="49">
        <v>87.533310200000003</v>
      </c>
      <c r="M144" s="75">
        <v>85.347018500000004</v>
      </c>
      <c r="N144" s="407">
        <f t="shared" si="15"/>
        <v>562.11158700999999</v>
      </c>
    </row>
    <row r="145" spans="1:14" s="17" customFormat="1" ht="21" customHeight="1" thickBot="1">
      <c r="A145" s="32" t="s">
        <v>62</v>
      </c>
      <c r="B145" s="6">
        <f>SUM(B146:B192)</f>
        <v>226.63855510000042</v>
      </c>
      <c r="C145" s="6">
        <f t="shared" ref="C145:M145" si="19">SUM(C146:C192)</f>
        <v>208.70305450000009</v>
      </c>
      <c r="D145" s="6">
        <f t="shared" si="19"/>
        <v>246.48613690000002</v>
      </c>
      <c r="E145" s="6">
        <f t="shared" si="19"/>
        <v>249.38968830000002</v>
      </c>
      <c r="F145" s="6">
        <f t="shared" si="19"/>
        <v>283.09291530000002</v>
      </c>
      <c r="G145" s="6">
        <f t="shared" si="19"/>
        <v>288.93236270000006</v>
      </c>
      <c r="H145" s="6">
        <f t="shared" si="19"/>
        <v>341.65881602999991</v>
      </c>
      <c r="I145" s="6">
        <f t="shared" si="19"/>
        <v>331.87265342000006</v>
      </c>
      <c r="J145" s="6">
        <f t="shared" si="19"/>
        <v>333.74463092999997</v>
      </c>
      <c r="K145" s="6">
        <f t="shared" si="19"/>
        <v>346.18023951000015</v>
      </c>
      <c r="L145" s="6">
        <f t="shared" si="19"/>
        <v>343.03521573999996</v>
      </c>
      <c r="M145" s="6">
        <f t="shared" si="19"/>
        <v>354.72207302000015</v>
      </c>
      <c r="N145" s="404">
        <f t="shared" si="15"/>
        <v>3554.4563414500008</v>
      </c>
    </row>
    <row r="146" spans="1:14" s="19" customFormat="1" ht="21" customHeight="1">
      <c r="A146" s="87" t="s">
        <v>15</v>
      </c>
      <c r="B146" s="81">
        <v>97.217391600000397</v>
      </c>
      <c r="C146" s="42">
        <v>81.464091199999999</v>
      </c>
      <c r="D146" s="42">
        <v>100.50516409999999</v>
      </c>
      <c r="E146" s="42">
        <v>4.4501952000000005</v>
      </c>
      <c r="F146" s="42">
        <v>4.1060851999999999</v>
      </c>
      <c r="G146" s="42">
        <v>4.2590148000000001</v>
      </c>
      <c r="H146" s="42">
        <v>4.1074222999999996</v>
      </c>
      <c r="I146" s="42">
        <v>3.7044804</v>
      </c>
      <c r="J146" s="42">
        <v>3.5284572000000001</v>
      </c>
      <c r="K146" s="42">
        <v>3.9205632000000001</v>
      </c>
      <c r="L146" s="42">
        <v>4.0666823999999995</v>
      </c>
      <c r="M146" s="74">
        <v>4.3693536000000011</v>
      </c>
      <c r="N146" s="405">
        <f t="shared" si="15"/>
        <v>315.69890120000036</v>
      </c>
    </row>
    <row r="147" spans="1:14" s="19" customFormat="1" ht="21" customHeight="1">
      <c r="A147" s="88" t="s">
        <v>16</v>
      </c>
      <c r="B147" s="12">
        <v>15.032333699999999</v>
      </c>
      <c r="C147" s="1">
        <v>13.397216199999999</v>
      </c>
      <c r="D147" s="1">
        <v>14.787854300000001</v>
      </c>
      <c r="E147" s="1">
        <v>14.9704213</v>
      </c>
      <c r="F147" s="1">
        <v>15.674070399999998</v>
      </c>
      <c r="G147" s="1">
        <v>15.699225</v>
      </c>
      <c r="H147" s="1">
        <v>16.522056419999998</v>
      </c>
      <c r="I147" s="1">
        <v>17.37324044</v>
      </c>
      <c r="J147" s="1">
        <v>14.90429024</v>
      </c>
      <c r="K147" s="1">
        <v>14.033038280000001</v>
      </c>
      <c r="L147" s="1">
        <v>13.3834187</v>
      </c>
      <c r="M147" s="7">
        <v>14.045408179999999</v>
      </c>
      <c r="N147" s="406">
        <f t="shared" si="15"/>
        <v>179.82257315999999</v>
      </c>
    </row>
    <row r="148" spans="1:14" s="19" customFormat="1" ht="21" customHeight="1">
      <c r="A148" s="88" t="s">
        <v>82</v>
      </c>
      <c r="B148" s="12">
        <v>0.85651999999999995</v>
      </c>
      <c r="C148" s="1">
        <v>1.6228800000000001</v>
      </c>
      <c r="D148" s="1">
        <v>2.4908800000000002</v>
      </c>
      <c r="E148" s="1">
        <v>5.2340400000000002</v>
      </c>
      <c r="F148" s="1">
        <v>8.1256000000000004</v>
      </c>
      <c r="G148" s="1">
        <v>8.1709599999999991</v>
      </c>
      <c r="H148" s="1">
        <v>6.6900399999999998</v>
      </c>
      <c r="I148" s="1">
        <v>7.8752800000000001</v>
      </c>
      <c r="J148" s="1">
        <v>5.8928799999999999</v>
      </c>
      <c r="K148" s="1">
        <v>9.1755999999999993</v>
      </c>
      <c r="L148" s="1">
        <v>10.06292</v>
      </c>
      <c r="M148" s="7">
        <v>4.4186800000000002</v>
      </c>
      <c r="N148" s="406">
        <f t="shared" si="15"/>
        <v>70.616280000000003</v>
      </c>
    </row>
    <row r="149" spans="1:14" s="19" customFormat="1" ht="21" customHeight="1">
      <c r="A149" s="88" t="s">
        <v>17</v>
      </c>
      <c r="B149" s="12">
        <v>28.948920000000001</v>
      </c>
      <c r="C149" s="1">
        <v>26.05284</v>
      </c>
      <c r="D149" s="1">
        <v>30.671520000000001</v>
      </c>
      <c r="E149" s="1">
        <v>33.517440000000001</v>
      </c>
      <c r="F149" s="1">
        <v>40.341839999999998</v>
      </c>
      <c r="G149" s="1">
        <v>38.558520000000001</v>
      </c>
      <c r="H149" s="1">
        <v>39.40596</v>
      </c>
      <c r="I149" s="1">
        <v>38.72484</v>
      </c>
      <c r="J149" s="1">
        <v>37.816679999999998</v>
      </c>
      <c r="K149" s="1">
        <v>41.030880000000003</v>
      </c>
      <c r="L149" s="1">
        <v>40.143839999999997</v>
      </c>
      <c r="M149" s="7">
        <v>38.361840000000001</v>
      </c>
      <c r="N149" s="406">
        <f t="shared" si="15"/>
        <v>433.57511999999997</v>
      </c>
    </row>
    <row r="150" spans="1:14" s="19" customFormat="1" ht="21" customHeight="1">
      <c r="A150" s="88" t="s">
        <v>18</v>
      </c>
      <c r="B150" s="12">
        <v>6.5654399999999988E-2</v>
      </c>
      <c r="C150" s="1">
        <v>6.3974400000000001E-2</v>
      </c>
      <c r="D150" s="1">
        <v>7.4174399999999988E-2</v>
      </c>
      <c r="E150" s="1">
        <v>4.6348800000000002E-2</v>
      </c>
      <c r="F150" s="1">
        <v>4.0934400000000003E-2</v>
      </c>
      <c r="G150" s="1">
        <v>5.6299199999999994E-2</v>
      </c>
      <c r="H150" s="1">
        <v>6.4747199999999991E-2</v>
      </c>
      <c r="I150" s="1">
        <v>5.4158400000000002E-2</v>
      </c>
      <c r="J150" s="1">
        <v>3.9503999999999997E-2</v>
      </c>
      <c r="K150" s="1">
        <v>4.7078399999999999E-2</v>
      </c>
      <c r="L150" s="1">
        <v>5.2862400000000004E-2</v>
      </c>
      <c r="M150" s="7">
        <v>6.8783999999999998E-2</v>
      </c>
      <c r="N150" s="406">
        <f t="shared" si="15"/>
        <v>0.6745199999999999</v>
      </c>
    </row>
    <row r="151" spans="1:14" s="19" customFormat="1" ht="21" customHeight="1">
      <c r="A151" s="88" t="s">
        <v>19</v>
      </c>
      <c r="B151" s="12">
        <v>15.2540625</v>
      </c>
      <c r="C151" s="1">
        <v>14.131730800000001</v>
      </c>
      <c r="D151" s="1">
        <v>14.7491205</v>
      </c>
      <c r="E151" s="1">
        <v>15.500608300000001</v>
      </c>
      <c r="F151" s="1">
        <v>15.816645599999999</v>
      </c>
      <c r="G151" s="1">
        <v>15.306401800000002</v>
      </c>
      <c r="H151" s="1">
        <v>13.239412099999999</v>
      </c>
      <c r="I151" s="1">
        <v>14.673526599999999</v>
      </c>
      <c r="J151" s="1">
        <v>17.196987499999999</v>
      </c>
      <c r="K151" s="1">
        <v>18.450833500000002</v>
      </c>
      <c r="L151" s="1">
        <v>18.002874600000002</v>
      </c>
      <c r="M151" s="7">
        <v>18.949207100000002</v>
      </c>
      <c r="N151" s="406">
        <f t="shared" si="15"/>
        <v>191.27141090000003</v>
      </c>
    </row>
    <row r="152" spans="1:14" s="19" customFormat="1" ht="21" customHeight="1">
      <c r="A152" s="88" t="s">
        <v>20</v>
      </c>
      <c r="B152" s="12">
        <v>6.4405859999999997</v>
      </c>
      <c r="C152" s="1">
        <v>8.3655000000000008</v>
      </c>
      <c r="D152" s="1">
        <v>9.1630219999999998</v>
      </c>
      <c r="E152" s="1">
        <v>6.2558375000000002</v>
      </c>
      <c r="F152" s="1">
        <v>9.6754680000000004</v>
      </c>
      <c r="G152" s="1">
        <v>10.0303646</v>
      </c>
      <c r="H152" s="1">
        <v>11.5792105</v>
      </c>
      <c r="I152" s="1">
        <v>11.602628599999999</v>
      </c>
      <c r="J152" s="1">
        <v>10.153957</v>
      </c>
      <c r="K152" s="1">
        <v>11.2156</v>
      </c>
      <c r="L152" s="1">
        <v>10.6403</v>
      </c>
      <c r="M152" s="7">
        <v>11.1617</v>
      </c>
      <c r="N152" s="406">
        <f t="shared" si="15"/>
        <v>116.2841742</v>
      </c>
    </row>
    <row r="153" spans="1:14" s="19" customFormat="1" ht="21" customHeight="1">
      <c r="A153" s="88" t="s">
        <v>21</v>
      </c>
      <c r="B153" s="12">
        <v>24.255357399999998</v>
      </c>
      <c r="C153" s="1">
        <v>20.6502728</v>
      </c>
      <c r="D153" s="1">
        <v>21.146673700000001</v>
      </c>
      <c r="E153" s="1">
        <v>21.786561899999999</v>
      </c>
      <c r="F153" s="1">
        <v>21.8712248</v>
      </c>
      <c r="G153" s="1">
        <v>23.274173899999997</v>
      </c>
      <c r="H153" s="1">
        <v>24.915552699999999</v>
      </c>
      <c r="I153" s="1">
        <v>5.2559810000000002</v>
      </c>
      <c r="J153" s="1">
        <v>19.5584472</v>
      </c>
      <c r="K153" s="1">
        <v>23.0458523</v>
      </c>
      <c r="L153" s="1">
        <v>22.752913199999998</v>
      </c>
      <c r="M153" s="7">
        <v>23.2279342</v>
      </c>
      <c r="N153" s="406">
        <f t="shared" si="15"/>
        <v>251.74094509999998</v>
      </c>
    </row>
    <row r="154" spans="1:14" s="19" customFormat="1" ht="21" customHeight="1">
      <c r="A154" s="88" t="s">
        <v>22</v>
      </c>
      <c r="B154" s="12">
        <v>8.2934719999999995</v>
      </c>
      <c r="C154" s="1">
        <v>12.242771699999999</v>
      </c>
      <c r="D154" s="1">
        <v>16.679651800000002</v>
      </c>
      <c r="E154" s="1">
        <v>15.6238946</v>
      </c>
      <c r="F154" s="1">
        <v>19.507389800000002</v>
      </c>
      <c r="G154" s="1">
        <v>19.962058500000001</v>
      </c>
      <c r="H154" s="1">
        <v>19.4458904</v>
      </c>
      <c r="I154" s="1">
        <v>19.667479800000002</v>
      </c>
      <c r="J154" s="1">
        <v>18.9408013</v>
      </c>
      <c r="K154" s="1">
        <v>17.830849899999997</v>
      </c>
      <c r="L154" s="1">
        <v>17.721463499999999</v>
      </c>
      <c r="M154" s="7">
        <v>17.422608499999999</v>
      </c>
      <c r="N154" s="406">
        <f t="shared" si="15"/>
        <v>203.33833179999999</v>
      </c>
    </row>
    <row r="155" spans="1:14" s="19" customFormat="1" ht="21" customHeight="1">
      <c r="A155" s="88" t="s">
        <v>23</v>
      </c>
      <c r="B155" s="12">
        <v>0</v>
      </c>
      <c r="C155" s="1">
        <v>0</v>
      </c>
      <c r="D155" s="1">
        <v>0</v>
      </c>
      <c r="E155" s="1">
        <v>0</v>
      </c>
      <c r="F155" s="1">
        <v>0</v>
      </c>
      <c r="G155" s="1">
        <v>0</v>
      </c>
      <c r="H155" s="1">
        <v>2.268462</v>
      </c>
      <c r="I155" s="1">
        <v>9.8828099999999992</v>
      </c>
      <c r="J155" s="1">
        <v>11.257175999999999</v>
      </c>
      <c r="K155" s="1">
        <v>11.922708</v>
      </c>
      <c r="L155" s="1">
        <v>11.522574000000001</v>
      </c>
      <c r="M155" s="7">
        <v>11.928798</v>
      </c>
      <c r="N155" s="406">
        <f t="shared" si="15"/>
        <v>58.782527999999999</v>
      </c>
    </row>
    <row r="156" spans="1:14" s="19" customFormat="1" ht="21" customHeight="1">
      <c r="A156" s="88" t="s">
        <v>24</v>
      </c>
      <c r="B156" s="12">
        <v>6.1348799999999999</v>
      </c>
      <c r="C156" s="1">
        <v>7.3857900000000001</v>
      </c>
      <c r="D156" s="1">
        <v>9.7520399999999992</v>
      </c>
      <c r="E156" s="1">
        <v>11.60272</v>
      </c>
      <c r="F156" s="1">
        <v>11.019550000000001</v>
      </c>
      <c r="G156" s="1">
        <v>9.6616499999999998</v>
      </c>
      <c r="H156" s="1">
        <v>7.2896000000000001</v>
      </c>
      <c r="I156" s="1">
        <v>7.1247999999999996</v>
      </c>
      <c r="J156" s="1">
        <v>9.2388999999999992</v>
      </c>
      <c r="K156" s="1">
        <v>9.3559099999999997</v>
      </c>
      <c r="L156" s="1">
        <v>8.1493400000000005</v>
      </c>
      <c r="M156" s="7">
        <v>10.54964</v>
      </c>
      <c r="N156" s="406">
        <f t="shared" si="15"/>
        <v>107.26481999999999</v>
      </c>
    </row>
    <row r="157" spans="1:14" s="19" customFormat="1" ht="21" customHeight="1">
      <c r="A157" s="88" t="s">
        <v>25</v>
      </c>
      <c r="B157" s="12">
        <v>10.051012999999999</v>
      </c>
      <c r="C157" s="1">
        <v>11.90099</v>
      </c>
      <c r="D157" s="1">
        <v>13.250033</v>
      </c>
      <c r="E157" s="1">
        <v>11.755753500000001</v>
      </c>
      <c r="F157" s="1">
        <v>12.2245282</v>
      </c>
      <c r="G157" s="1">
        <v>12.1511254</v>
      </c>
      <c r="H157" s="1">
        <v>12.403244599999999</v>
      </c>
      <c r="I157" s="1">
        <v>12.156709599999999</v>
      </c>
      <c r="J157" s="1">
        <v>13.164407800000001</v>
      </c>
      <c r="K157" s="1">
        <v>12.921787</v>
      </c>
      <c r="L157" s="1">
        <v>12.7785914</v>
      </c>
      <c r="M157" s="7">
        <v>13.122280400000001</v>
      </c>
      <c r="N157" s="406">
        <f t="shared" si="15"/>
        <v>147.8804639</v>
      </c>
    </row>
    <row r="158" spans="1:14" s="19" customFormat="1" ht="21" customHeight="1">
      <c r="A158" s="88" t="s">
        <v>26</v>
      </c>
      <c r="B158" s="12">
        <v>6.7295311999999994</v>
      </c>
      <c r="C158" s="1">
        <v>3.8310374</v>
      </c>
      <c r="D158" s="1">
        <v>4.1872977999999996</v>
      </c>
      <c r="E158" s="1">
        <v>3.8812966000000002</v>
      </c>
      <c r="F158" s="1">
        <v>4.9881064000000004</v>
      </c>
      <c r="G158" s="1">
        <v>5.9147094000000004</v>
      </c>
      <c r="H158" s="1">
        <v>8.6805355999999989</v>
      </c>
      <c r="I158" s="1">
        <v>8.8737510000000004</v>
      </c>
      <c r="J158" s="1">
        <v>8.8644408000000006</v>
      </c>
      <c r="K158" s="1">
        <v>8.6681170000000005</v>
      </c>
      <c r="L158" s="1">
        <v>7.8733802000000006</v>
      </c>
      <c r="M158" s="7">
        <v>8.5569430000000004</v>
      </c>
      <c r="N158" s="406">
        <f t="shared" si="15"/>
        <v>81.049146399999998</v>
      </c>
    </row>
    <row r="159" spans="1:14" s="19" customFormat="1" ht="21" customHeight="1">
      <c r="A159" s="88" t="s">
        <v>27</v>
      </c>
      <c r="B159" s="12">
        <v>0</v>
      </c>
      <c r="C159" s="1"/>
      <c r="D159" s="1"/>
      <c r="E159" s="1"/>
      <c r="F159" s="1">
        <v>2.8799999999999999E-2</v>
      </c>
      <c r="G159" s="1">
        <v>8.9999999999999998E-4</v>
      </c>
      <c r="H159" s="1">
        <v>0</v>
      </c>
      <c r="I159" s="1">
        <v>0</v>
      </c>
      <c r="J159" s="1">
        <v>0</v>
      </c>
      <c r="K159" s="1">
        <v>0</v>
      </c>
      <c r="L159" s="1">
        <v>0</v>
      </c>
      <c r="M159" s="7">
        <v>0</v>
      </c>
      <c r="N159" s="406">
        <f t="shared" si="15"/>
        <v>2.9700000000000001E-2</v>
      </c>
    </row>
    <row r="160" spans="1:14" s="19" customFormat="1" ht="21" customHeight="1">
      <c r="A160" s="88" t="s">
        <v>28</v>
      </c>
      <c r="B160" s="12">
        <v>6.7614453000000001</v>
      </c>
      <c r="C160" s="1">
        <v>6.1325479999999999</v>
      </c>
      <c r="D160" s="1">
        <v>6.5636812999999998</v>
      </c>
      <c r="E160" s="1">
        <v>5.8929510999999994</v>
      </c>
      <c r="F160" s="1">
        <v>5.7246724999999996</v>
      </c>
      <c r="G160" s="1">
        <v>5.5722122999999995</v>
      </c>
      <c r="H160" s="1">
        <v>5.8475840000000003</v>
      </c>
      <c r="I160" s="1">
        <v>5.7602038000000002</v>
      </c>
      <c r="J160" s="1">
        <v>5.7624617999999996</v>
      </c>
      <c r="K160" s="1">
        <v>6.4615289000000002</v>
      </c>
      <c r="L160" s="1">
        <v>6.2107087999999999</v>
      </c>
      <c r="M160" s="7">
        <v>6.7588133999999993</v>
      </c>
      <c r="N160" s="406">
        <f t="shared" si="15"/>
        <v>73.448811199999994</v>
      </c>
    </row>
    <row r="161" spans="1:14" s="19" customFormat="1" ht="21" customHeight="1">
      <c r="A161" s="88" t="s">
        <v>161</v>
      </c>
      <c r="B161" s="12">
        <v>0.57862000000000002</v>
      </c>
      <c r="C161" s="1">
        <v>0.65002000000000004</v>
      </c>
      <c r="D161" s="1">
        <v>1.0942400000000001</v>
      </c>
      <c r="E161" s="1">
        <v>1.5071000000000001</v>
      </c>
      <c r="F161" s="1">
        <v>1.55148</v>
      </c>
      <c r="G161" s="1">
        <v>1.4891799999999999</v>
      </c>
      <c r="H161" s="1">
        <v>1.3915999999999999</v>
      </c>
      <c r="I161" s="1">
        <v>1.57836</v>
      </c>
      <c r="J161" s="1">
        <v>1.7423</v>
      </c>
      <c r="K161" s="1">
        <v>3.0234399999999999</v>
      </c>
      <c r="L161" s="1">
        <v>5.3796400000000002</v>
      </c>
      <c r="M161" s="7">
        <v>5.7929199999999996</v>
      </c>
      <c r="N161" s="406">
        <f t="shared" si="15"/>
        <v>25.778899999999997</v>
      </c>
    </row>
    <row r="162" spans="1:14" s="19" customFormat="1" ht="21" customHeight="1">
      <c r="A162" s="88" t="s">
        <v>216</v>
      </c>
      <c r="B162" s="12">
        <v>1.8768E-2</v>
      </c>
      <c r="C162" s="204"/>
      <c r="D162" s="204"/>
      <c r="E162" s="204"/>
      <c r="F162" s="204"/>
      <c r="G162" s="204"/>
      <c r="H162" s="204"/>
      <c r="I162" s="204"/>
      <c r="J162" s="1">
        <v>0</v>
      </c>
      <c r="K162" s="1">
        <v>0</v>
      </c>
      <c r="L162" s="1">
        <v>0</v>
      </c>
      <c r="M162" s="7">
        <v>0</v>
      </c>
      <c r="N162" s="406">
        <f t="shared" si="15"/>
        <v>1.8768E-2</v>
      </c>
    </row>
    <row r="163" spans="1:14" s="19" customFormat="1" ht="21" customHeight="1">
      <c r="A163" s="90" t="s">
        <v>163</v>
      </c>
      <c r="B163" s="12"/>
      <c r="C163" s="1">
        <v>0.811392</v>
      </c>
      <c r="D163" s="1">
        <v>1.370784</v>
      </c>
      <c r="E163" s="1">
        <v>1.183344</v>
      </c>
      <c r="F163" s="1">
        <v>1.0858080000000001</v>
      </c>
      <c r="G163" s="1">
        <v>1.03152</v>
      </c>
      <c r="H163" s="1">
        <v>1.1708160000000001</v>
      </c>
      <c r="I163" s="1">
        <v>0.76089600000000002</v>
      </c>
      <c r="J163" s="1">
        <v>1.214496</v>
      </c>
      <c r="K163" s="1">
        <v>0.82320000000000004</v>
      </c>
      <c r="L163" s="1">
        <v>0.91665600000000003</v>
      </c>
      <c r="M163" s="7">
        <v>1.0292159999999999</v>
      </c>
      <c r="N163" s="406">
        <f t="shared" si="15"/>
        <v>11.398128</v>
      </c>
    </row>
    <row r="164" spans="1:14" s="19" customFormat="1" ht="21" customHeight="1">
      <c r="A164" s="88" t="s">
        <v>167</v>
      </c>
      <c r="B164" s="12"/>
      <c r="C164" s="1"/>
      <c r="D164" s="1"/>
      <c r="E164" s="1">
        <v>95.874275499999996</v>
      </c>
      <c r="F164" s="1">
        <v>107.79310690000001</v>
      </c>
      <c r="G164" s="1">
        <v>106.69176909999999</v>
      </c>
      <c r="H164" s="1">
        <v>107.31869209999999</v>
      </c>
      <c r="I164" s="1">
        <v>108.4665773</v>
      </c>
      <c r="J164" s="1">
        <v>105.906032</v>
      </c>
      <c r="K164" s="1">
        <v>106.99508520000001</v>
      </c>
      <c r="L164" s="1">
        <v>103.172774</v>
      </c>
      <c r="M164" s="7">
        <v>105.6528692</v>
      </c>
      <c r="N164" s="406">
        <f t="shared" si="15"/>
        <v>947.87118129999999</v>
      </c>
    </row>
    <row r="165" spans="1:14" s="19" customFormat="1" ht="21" customHeight="1">
      <c r="A165" s="21" t="s">
        <v>168</v>
      </c>
      <c r="B165" s="12"/>
      <c r="C165" s="1"/>
      <c r="D165" s="1"/>
      <c r="E165" s="1">
        <v>0.30690000000000001</v>
      </c>
      <c r="F165" s="1">
        <v>1.6332</v>
      </c>
      <c r="G165" s="1">
        <v>1.3689</v>
      </c>
      <c r="H165" s="1">
        <v>1.5537000000000001</v>
      </c>
      <c r="I165" s="1">
        <v>1.5347999999999999</v>
      </c>
      <c r="J165" s="1">
        <v>1.5036</v>
      </c>
      <c r="K165" s="1">
        <v>1.4277</v>
      </c>
      <c r="L165" s="1">
        <v>1.5366</v>
      </c>
      <c r="M165" s="7">
        <v>1.6383000000000001</v>
      </c>
      <c r="N165" s="406">
        <f t="shared" si="15"/>
        <v>12.503699999999998</v>
      </c>
    </row>
    <row r="166" spans="1:14" s="19" customFormat="1" ht="21" customHeight="1">
      <c r="A166" s="21" t="s">
        <v>172</v>
      </c>
      <c r="B166" s="12"/>
      <c r="C166" s="1"/>
      <c r="D166" s="1"/>
      <c r="E166" s="1"/>
      <c r="F166" s="1">
        <v>1.0459050999999999</v>
      </c>
      <c r="G166" s="1">
        <v>2.1990667000000004</v>
      </c>
      <c r="H166" s="1">
        <v>2.0325723999999998</v>
      </c>
      <c r="I166" s="1">
        <v>1.8455848999999995</v>
      </c>
      <c r="J166" s="1">
        <v>9.1993000000000005E-2</v>
      </c>
      <c r="K166" s="1">
        <v>1.6477790999999999</v>
      </c>
      <c r="L166" s="1">
        <v>2.0635761000000006</v>
      </c>
      <c r="M166" s="7">
        <v>2.2751435999999994</v>
      </c>
      <c r="N166" s="406">
        <f t="shared" si="15"/>
        <v>13.2016209</v>
      </c>
    </row>
    <row r="167" spans="1:14" s="19" customFormat="1" ht="21" customHeight="1">
      <c r="A167" s="21" t="s">
        <v>171</v>
      </c>
      <c r="B167" s="12"/>
      <c r="C167" s="1"/>
      <c r="D167" s="1"/>
      <c r="E167" s="1"/>
      <c r="F167" s="1">
        <v>0.83850000000000002</v>
      </c>
      <c r="G167" s="1">
        <v>3.5150999999999999</v>
      </c>
      <c r="H167" s="1">
        <v>3.66</v>
      </c>
      <c r="I167" s="1">
        <v>3.5343</v>
      </c>
      <c r="J167" s="1">
        <v>3.351</v>
      </c>
      <c r="K167" s="1">
        <v>1.7445000000000028</v>
      </c>
      <c r="L167" s="1">
        <v>3.4424999999999999</v>
      </c>
      <c r="M167" s="7">
        <v>3.4904999999999973</v>
      </c>
      <c r="N167" s="406">
        <f t="shared" si="15"/>
        <v>23.5764</v>
      </c>
    </row>
    <row r="168" spans="1:14" s="19" customFormat="1" ht="21" customHeight="1">
      <c r="A168" s="21" t="s">
        <v>173</v>
      </c>
      <c r="B168" s="12"/>
      <c r="C168" s="1"/>
      <c r="D168" s="1"/>
      <c r="E168" s="1"/>
      <c r="F168" s="1"/>
      <c r="G168" s="1">
        <v>2.0403600000000002</v>
      </c>
      <c r="H168" s="1">
        <v>1.34988</v>
      </c>
      <c r="I168" s="1">
        <v>2.0908799999999998</v>
      </c>
      <c r="J168" s="1">
        <v>1.7176800000000001</v>
      </c>
      <c r="K168" s="1">
        <v>2.18004</v>
      </c>
      <c r="L168" s="1">
        <v>2.1274799999999998</v>
      </c>
      <c r="M168" s="7">
        <v>2.22336</v>
      </c>
      <c r="N168" s="406">
        <f t="shared" si="15"/>
        <v>13.72968</v>
      </c>
    </row>
    <row r="169" spans="1:14" s="19" customFormat="1" ht="21" customHeight="1">
      <c r="A169" s="21" t="s">
        <v>174</v>
      </c>
      <c r="B169" s="12"/>
      <c r="C169" s="1"/>
      <c r="D169" s="1"/>
      <c r="E169" s="1"/>
      <c r="F169" s="1"/>
      <c r="G169" s="1">
        <v>0.12892000000000001</v>
      </c>
      <c r="H169" s="1">
        <v>0.1638</v>
      </c>
      <c r="I169" s="1">
        <v>0.19349</v>
      </c>
      <c r="J169" s="1">
        <v>0.20682</v>
      </c>
      <c r="K169" s="1">
        <v>0.22534000000000001</v>
      </c>
      <c r="L169" s="1">
        <v>0.21268999999999999</v>
      </c>
      <c r="M169" s="7">
        <v>0.23763000000000001</v>
      </c>
      <c r="N169" s="406">
        <f t="shared" si="15"/>
        <v>1.36869</v>
      </c>
    </row>
    <row r="170" spans="1:14" s="19" customFormat="1" ht="21" customHeight="1">
      <c r="A170" s="21" t="s">
        <v>175</v>
      </c>
      <c r="B170" s="12"/>
      <c r="C170" s="1"/>
      <c r="D170" s="1"/>
      <c r="E170" s="1"/>
      <c r="F170" s="1"/>
      <c r="G170" s="1">
        <v>1.8499319999999999</v>
      </c>
      <c r="H170" s="1">
        <v>4.3432199999999996</v>
      </c>
      <c r="I170" s="1">
        <v>4.1837039999999996</v>
      </c>
      <c r="J170" s="1">
        <v>2.3798879999999998</v>
      </c>
      <c r="K170" s="1">
        <v>3.4758360000000001</v>
      </c>
      <c r="L170" s="1">
        <v>3.2820480000000001</v>
      </c>
      <c r="M170" s="7">
        <v>1.4704200000000001</v>
      </c>
      <c r="N170" s="406">
        <f t="shared" si="15"/>
        <v>20.985047999999999</v>
      </c>
    </row>
    <row r="171" spans="1:14" s="19" customFormat="1" ht="21" customHeight="1">
      <c r="A171" s="21" t="s">
        <v>182</v>
      </c>
      <c r="B171" s="12"/>
      <c r="C171" s="1"/>
      <c r="D171" s="1"/>
      <c r="E171" s="1"/>
      <c r="F171" s="1"/>
      <c r="G171" s="1"/>
      <c r="H171" s="1">
        <v>0.56167999999999996</v>
      </c>
      <c r="I171" s="1">
        <v>0.57981000000000005</v>
      </c>
      <c r="J171" s="1">
        <v>0.42630000000000001</v>
      </c>
      <c r="K171" s="1">
        <v>0.49574000000000001</v>
      </c>
      <c r="L171" s="1">
        <v>0.57994999999999997</v>
      </c>
      <c r="M171" s="7">
        <v>0.77595000000000003</v>
      </c>
      <c r="N171" s="406">
        <f t="shared" si="15"/>
        <v>3.4194300000000002</v>
      </c>
    </row>
    <row r="172" spans="1:14" s="19" customFormat="1" ht="21" customHeight="1">
      <c r="A172" s="21" t="s">
        <v>187</v>
      </c>
      <c r="B172" s="12"/>
      <c r="C172" s="1"/>
      <c r="D172" s="1"/>
      <c r="E172" s="1"/>
      <c r="F172" s="1"/>
      <c r="G172" s="1"/>
      <c r="H172" s="1">
        <v>1.1463939999999999</v>
      </c>
      <c r="I172" s="1">
        <v>1.2546043999999998</v>
      </c>
      <c r="J172" s="1">
        <v>0.89167490000000005</v>
      </c>
      <c r="K172" s="1">
        <v>0.84233969999999991</v>
      </c>
      <c r="L172" s="1">
        <v>0.84300750000000002</v>
      </c>
      <c r="M172" s="7">
        <v>0.90951880000000007</v>
      </c>
      <c r="N172" s="406">
        <f t="shared" si="15"/>
        <v>5.8875392999999994</v>
      </c>
    </row>
    <row r="173" spans="1:14" s="19" customFormat="1" ht="21" customHeight="1">
      <c r="A173" s="89" t="s">
        <v>186</v>
      </c>
      <c r="B173" s="12"/>
      <c r="C173" s="1"/>
      <c r="D173" s="1"/>
      <c r="E173" s="1"/>
      <c r="F173" s="1"/>
      <c r="G173" s="1"/>
      <c r="H173" s="1">
        <v>12.181841700000003</v>
      </c>
      <c r="I173" s="1">
        <v>12.359257300000001</v>
      </c>
      <c r="J173" s="1">
        <v>12.091405350000009</v>
      </c>
      <c r="K173" s="1">
        <v>12.3150163</v>
      </c>
      <c r="L173" s="1">
        <v>12.942384300000001</v>
      </c>
      <c r="M173" s="7">
        <v>14.971450000000001</v>
      </c>
      <c r="N173" s="406">
        <f t="shared" si="15"/>
        <v>76.86135495000002</v>
      </c>
    </row>
    <row r="174" spans="1:14" s="19" customFormat="1" ht="21" customHeight="1">
      <c r="A174" s="21" t="s">
        <v>183</v>
      </c>
      <c r="B174" s="12"/>
      <c r="C174" s="1"/>
      <c r="D174" s="1"/>
      <c r="E174" s="1"/>
      <c r="F174" s="1"/>
      <c r="G174" s="1"/>
      <c r="H174" s="1">
        <v>0.4523399999999998</v>
      </c>
      <c r="I174" s="1">
        <v>0.40278000000000003</v>
      </c>
      <c r="J174" s="1">
        <v>0.41979</v>
      </c>
      <c r="K174" s="1">
        <v>0.38388</v>
      </c>
      <c r="L174" s="1">
        <v>0.41390999999999961</v>
      </c>
      <c r="M174" s="7">
        <v>0.49559999999999998</v>
      </c>
      <c r="N174" s="406">
        <f t="shared" si="15"/>
        <v>2.5682999999999994</v>
      </c>
    </row>
    <row r="175" spans="1:14" s="19" customFormat="1" ht="21" customHeight="1">
      <c r="A175" s="21" t="s">
        <v>180</v>
      </c>
      <c r="B175" s="12"/>
      <c r="C175" s="1"/>
      <c r="D175" s="1"/>
      <c r="E175" s="1"/>
      <c r="F175" s="1"/>
      <c r="G175" s="1"/>
      <c r="H175" s="1">
        <v>10.717556699999999</v>
      </c>
      <c r="I175" s="1">
        <v>10.761954599999999</v>
      </c>
      <c r="J175" s="1">
        <v>9.9087695000000018</v>
      </c>
      <c r="K175" s="1">
        <v>10.0514703</v>
      </c>
      <c r="L175" s="1">
        <v>9.6713313999999979</v>
      </c>
      <c r="M175" s="7">
        <v>10.029710899999998</v>
      </c>
      <c r="N175" s="406">
        <f t="shared" si="15"/>
        <v>61.1407934</v>
      </c>
    </row>
    <row r="176" spans="1:14" s="19" customFormat="1" ht="21" customHeight="1">
      <c r="A176" s="21" t="s">
        <v>188</v>
      </c>
      <c r="B176" s="12"/>
      <c r="C176" s="1"/>
      <c r="D176" s="1"/>
      <c r="E176" s="1"/>
      <c r="F176" s="1"/>
      <c r="G176" s="1"/>
      <c r="H176" s="1">
        <v>3.8964016999999989</v>
      </c>
      <c r="I176" s="1">
        <v>4.1499917999999996</v>
      </c>
      <c r="J176" s="1">
        <v>3.6851224</v>
      </c>
      <c r="K176" s="1">
        <v>2.9812604</v>
      </c>
      <c r="L176" s="1">
        <v>2.8292006000000001</v>
      </c>
      <c r="M176" s="7">
        <v>2.9671349</v>
      </c>
      <c r="N176" s="406">
        <f t="shared" si="15"/>
        <v>20.509111799999999</v>
      </c>
    </row>
    <row r="177" spans="1:14" s="19" customFormat="1" ht="21" customHeight="1">
      <c r="A177" s="21" t="s">
        <v>181</v>
      </c>
      <c r="B177" s="12"/>
      <c r="C177" s="1"/>
      <c r="D177" s="1"/>
      <c r="E177" s="1"/>
      <c r="F177" s="1"/>
      <c r="G177" s="1"/>
      <c r="H177" s="1">
        <v>9.1635513</v>
      </c>
      <c r="I177" s="1">
        <v>7.3647912999999994</v>
      </c>
      <c r="J177" s="1">
        <v>3.9017363700000001</v>
      </c>
      <c r="K177" s="1">
        <v>0.19441651000000001</v>
      </c>
      <c r="L177" s="1">
        <v>0.10123762000000001</v>
      </c>
      <c r="M177" s="7">
        <v>0.12560730000000001</v>
      </c>
      <c r="N177" s="406">
        <f t="shared" si="15"/>
        <v>20.851340399999994</v>
      </c>
    </row>
    <row r="178" spans="1:14" s="19" customFormat="1" ht="39" customHeight="1">
      <c r="A178" s="21" t="s">
        <v>190</v>
      </c>
      <c r="B178" s="12"/>
      <c r="C178" s="1"/>
      <c r="D178" s="1"/>
      <c r="E178" s="1"/>
      <c r="F178" s="1"/>
      <c r="G178" s="1"/>
      <c r="H178" s="1">
        <v>1.5682991000000002</v>
      </c>
      <c r="I178" s="1">
        <v>1.6108426</v>
      </c>
      <c r="J178" s="1">
        <v>1.3710861999999999</v>
      </c>
      <c r="K178" s="1">
        <v>1.3778593000000001</v>
      </c>
      <c r="L178" s="1">
        <v>1.2850556</v>
      </c>
      <c r="M178" s="7">
        <v>1.4956105999999998</v>
      </c>
      <c r="N178" s="406">
        <f t="shared" si="15"/>
        <v>8.7087533999999991</v>
      </c>
    </row>
    <row r="179" spans="1:14" s="19" customFormat="1" ht="21" customHeight="1">
      <c r="A179" s="21" t="s">
        <v>178</v>
      </c>
      <c r="B179" s="12"/>
      <c r="C179" s="1"/>
      <c r="D179" s="1"/>
      <c r="E179" s="1"/>
      <c r="F179" s="1"/>
      <c r="G179" s="1"/>
      <c r="H179" s="1">
        <v>1.0657798000000001</v>
      </c>
      <c r="I179" s="1">
        <v>1.0760053999999999</v>
      </c>
      <c r="J179" s="1">
        <v>0.85153449999999997</v>
      </c>
      <c r="K179" s="1">
        <v>0.97317219999999993</v>
      </c>
      <c r="L179" s="1">
        <v>1.0410246999999999</v>
      </c>
      <c r="M179" s="7">
        <v>0.93087930000000008</v>
      </c>
      <c r="N179" s="406">
        <f t="shared" si="15"/>
        <v>5.9383959000000006</v>
      </c>
    </row>
    <row r="180" spans="1:14" s="19" customFormat="1" ht="21" customHeight="1">
      <c r="A180" s="21" t="s">
        <v>184</v>
      </c>
      <c r="B180" s="12"/>
      <c r="C180" s="1"/>
      <c r="D180" s="1"/>
      <c r="E180" s="1"/>
      <c r="F180" s="1"/>
      <c r="G180" s="1"/>
      <c r="H180" s="1">
        <v>0.37286959999999997</v>
      </c>
      <c r="I180" s="1">
        <v>0.35915269999999999</v>
      </c>
      <c r="J180" s="1">
        <v>0.37335099999999999</v>
      </c>
      <c r="K180" s="1">
        <v>0.4152863</v>
      </c>
      <c r="L180" s="1">
        <v>0.4255623</v>
      </c>
      <c r="M180" s="7">
        <v>0.84661209999999998</v>
      </c>
      <c r="N180" s="406">
        <f t="shared" si="15"/>
        <v>2.792834</v>
      </c>
    </row>
    <row r="181" spans="1:14" s="19" customFormat="1" ht="34.5" customHeight="1">
      <c r="A181" s="21" t="s">
        <v>193</v>
      </c>
      <c r="B181" s="12"/>
      <c r="C181" s="1"/>
      <c r="D181" s="1"/>
      <c r="E181" s="1"/>
      <c r="F181" s="1"/>
      <c r="G181" s="1"/>
      <c r="H181" s="1">
        <v>0.83659099999999997</v>
      </c>
      <c r="I181" s="1">
        <v>0.78317207</v>
      </c>
      <c r="J181" s="1">
        <v>0.59966410999999997</v>
      </c>
      <c r="K181" s="1">
        <v>0.75805571999999999</v>
      </c>
      <c r="L181" s="1">
        <v>0.86606446999999998</v>
      </c>
      <c r="M181" s="7">
        <v>0.85086929</v>
      </c>
      <c r="N181" s="406">
        <f t="shared" si="15"/>
        <v>4.6944166599999999</v>
      </c>
    </row>
    <row r="182" spans="1:14" s="19" customFormat="1" ht="21" customHeight="1">
      <c r="A182" s="89" t="s">
        <v>176</v>
      </c>
      <c r="B182" s="12"/>
      <c r="C182" s="1"/>
      <c r="D182" s="1"/>
      <c r="E182" s="1"/>
      <c r="F182" s="1"/>
      <c r="G182" s="1"/>
      <c r="H182" s="1">
        <v>0.60797869999999998</v>
      </c>
      <c r="I182" s="1">
        <v>0.58235099999999995</v>
      </c>
      <c r="J182" s="1">
        <v>0.51498640000000007</v>
      </c>
      <c r="K182" s="1">
        <v>0.62734259999999997</v>
      </c>
      <c r="L182" s="1">
        <v>0.67226310000000011</v>
      </c>
      <c r="M182" s="7">
        <v>0.72618080000000007</v>
      </c>
      <c r="N182" s="406">
        <f t="shared" si="15"/>
        <v>3.7311025999999998</v>
      </c>
    </row>
    <row r="183" spans="1:14" s="19" customFormat="1" ht="21" customHeight="1">
      <c r="A183" s="21" t="s">
        <v>192</v>
      </c>
      <c r="B183" s="12"/>
      <c r="C183" s="1"/>
      <c r="D183" s="1"/>
      <c r="E183" s="1"/>
      <c r="F183" s="1"/>
      <c r="G183" s="1"/>
      <c r="H183" s="1">
        <v>0.89404260000000002</v>
      </c>
      <c r="I183" s="1">
        <v>0.86633300000000002</v>
      </c>
      <c r="J183" s="1">
        <v>0.9529379</v>
      </c>
      <c r="K183" s="1">
        <v>1.1429261000000002</v>
      </c>
      <c r="L183" s="1">
        <v>1.1539294</v>
      </c>
      <c r="M183" s="7">
        <v>1.0319445</v>
      </c>
      <c r="N183" s="406">
        <f t="shared" si="15"/>
        <v>6.0421135000000001</v>
      </c>
    </row>
    <row r="184" spans="1:14" s="19" customFormat="1" ht="21" customHeight="1">
      <c r="A184" s="21" t="s">
        <v>177</v>
      </c>
      <c r="B184" s="12"/>
      <c r="C184" s="1"/>
      <c r="D184" s="1"/>
      <c r="E184" s="1"/>
      <c r="F184" s="1"/>
      <c r="G184" s="1"/>
      <c r="H184" s="1">
        <v>0.81283719999999993</v>
      </c>
      <c r="I184" s="1">
        <v>0.71831719999999999</v>
      </c>
      <c r="J184" s="1">
        <v>0.51503679999999996</v>
      </c>
      <c r="K184" s="1">
        <v>0.46873399999999998</v>
      </c>
      <c r="L184" s="1">
        <v>0.44845559999999995</v>
      </c>
      <c r="M184" s="7">
        <v>0.42632040000000004</v>
      </c>
      <c r="N184" s="406">
        <f t="shared" si="15"/>
        <v>3.3897012000000002</v>
      </c>
    </row>
    <row r="185" spans="1:14" s="19" customFormat="1" ht="21" customHeight="1">
      <c r="A185" s="21" t="s">
        <v>203</v>
      </c>
      <c r="B185" s="12"/>
      <c r="C185" s="1"/>
      <c r="D185" s="1"/>
      <c r="E185" s="1"/>
      <c r="F185" s="1"/>
      <c r="G185" s="1"/>
      <c r="H185" s="1">
        <v>0.42020600000000002</v>
      </c>
      <c r="I185" s="1">
        <v>0.39571309999999998</v>
      </c>
      <c r="J185" s="1">
        <v>0.34575630000000007</v>
      </c>
      <c r="K185" s="1">
        <v>0.34890959999999999</v>
      </c>
      <c r="L185" s="1">
        <v>0.4583409</v>
      </c>
      <c r="M185" s="7">
        <v>0.85132109999999994</v>
      </c>
      <c r="N185" s="406">
        <f t="shared" si="15"/>
        <v>2.8202470000000002</v>
      </c>
    </row>
    <row r="186" spans="1:14" s="19" customFormat="1" ht="21" customHeight="1">
      <c r="A186" s="21" t="s">
        <v>179</v>
      </c>
      <c r="B186" s="12"/>
      <c r="C186" s="1"/>
      <c r="D186" s="1"/>
      <c r="E186" s="1"/>
      <c r="F186" s="1"/>
      <c r="G186" s="1"/>
      <c r="H186" s="1">
        <v>0.33983170000000001</v>
      </c>
      <c r="I186" s="1">
        <v>0.38628899999999999</v>
      </c>
      <c r="J186" s="1">
        <v>0.36780499999999999</v>
      </c>
      <c r="K186" s="1">
        <v>0.39101200000000003</v>
      </c>
      <c r="L186" s="1">
        <v>0.35587299999999999</v>
      </c>
      <c r="M186" s="7">
        <v>0.36364000000000002</v>
      </c>
      <c r="N186" s="406">
        <f t="shared" si="15"/>
        <v>2.2044507000000002</v>
      </c>
    </row>
    <row r="187" spans="1:14" s="19" customFormat="1" ht="21" customHeight="1">
      <c r="A187" s="21" t="s">
        <v>185</v>
      </c>
      <c r="B187" s="12"/>
      <c r="C187" s="1"/>
      <c r="D187" s="1"/>
      <c r="E187" s="1"/>
      <c r="F187" s="1"/>
      <c r="G187" s="1"/>
      <c r="H187" s="1">
        <v>0.50231999999999999</v>
      </c>
      <c r="I187" s="1">
        <v>0.53549999999999998</v>
      </c>
      <c r="J187" s="1">
        <v>0.50385999999999997</v>
      </c>
      <c r="K187" s="1">
        <v>0.43120000000000003</v>
      </c>
      <c r="L187" s="1">
        <v>0.40110000000000001</v>
      </c>
      <c r="M187" s="7">
        <v>0.41860000000000003</v>
      </c>
      <c r="N187" s="406">
        <f t="shared" si="15"/>
        <v>2.7925800000000001</v>
      </c>
    </row>
    <row r="188" spans="1:14" s="19" customFormat="1" ht="21" customHeight="1">
      <c r="A188" s="21" t="s">
        <v>189</v>
      </c>
      <c r="B188" s="12"/>
      <c r="C188" s="1"/>
      <c r="D188" s="1"/>
      <c r="E188" s="1"/>
      <c r="F188" s="1"/>
      <c r="G188" s="1"/>
      <c r="H188" s="1">
        <v>0.67429660999999996</v>
      </c>
      <c r="I188" s="1">
        <v>0.76730611000000004</v>
      </c>
      <c r="J188" s="1">
        <v>0.82384135999999997</v>
      </c>
      <c r="K188" s="1">
        <v>0.67884489999999997</v>
      </c>
      <c r="L188" s="1">
        <v>0.60897005000000004</v>
      </c>
      <c r="M188" s="7">
        <v>0.62453105000000009</v>
      </c>
      <c r="N188" s="406">
        <f t="shared" si="15"/>
        <v>4.1777900800000003</v>
      </c>
    </row>
    <row r="189" spans="1:14" s="19" customFormat="1" ht="21" customHeight="1">
      <c r="A189" s="21" t="s">
        <v>204</v>
      </c>
      <c r="B189" s="11"/>
      <c r="C189" s="1"/>
      <c r="D189" s="1"/>
      <c r="E189" s="1"/>
      <c r="F189" s="1"/>
      <c r="G189" s="1"/>
      <c r="H189" s="1"/>
      <c r="I189" s="1"/>
      <c r="J189" s="1">
        <v>0.69096000000000002</v>
      </c>
      <c r="K189" s="1">
        <v>1.4266399999999999</v>
      </c>
      <c r="L189" s="1">
        <v>1.38096</v>
      </c>
      <c r="M189" s="7">
        <v>1.4247999999999994</v>
      </c>
      <c r="N189" s="406">
        <f t="shared" si="15"/>
        <v>4.9233599999999988</v>
      </c>
    </row>
    <row r="190" spans="1:14" s="19" customFormat="1" ht="21" customHeight="1">
      <c r="A190" s="21" t="s">
        <v>191</v>
      </c>
      <c r="B190" s="1"/>
      <c r="C190" s="1"/>
      <c r="D190" s="1"/>
      <c r="E190" s="1"/>
      <c r="F190" s="1"/>
      <c r="G190" s="1"/>
      <c r="H190" s="1"/>
      <c r="I190" s="204"/>
      <c r="J190" s="1">
        <v>7.5813000000000005E-2</v>
      </c>
      <c r="K190" s="1">
        <v>0.2528668</v>
      </c>
      <c r="L190" s="1">
        <v>0.23971589999999998</v>
      </c>
      <c r="M190" s="7">
        <v>0.24072079999999998</v>
      </c>
      <c r="N190" s="406">
        <f t="shared" si="15"/>
        <v>0.80911649999999991</v>
      </c>
    </row>
    <row r="191" spans="1:14" s="19" customFormat="1" ht="21" customHeight="1">
      <c r="A191" s="21" t="s">
        <v>205</v>
      </c>
      <c r="B191" s="12"/>
      <c r="C191" s="1"/>
      <c r="D191" s="1"/>
      <c r="E191" s="1"/>
      <c r="F191" s="1"/>
      <c r="G191" s="1"/>
      <c r="H191" s="1"/>
      <c r="I191" s="213"/>
      <c r="J191" s="1"/>
      <c r="K191" s="1"/>
      <c r="L191" s="1">
        <v>0.82104600000000005</v>
      </c>
      <c r="M191" s="47">
        <v>7.4606880000000002</v>
      </c>
      <c r="N191" s="406">
        <f t="shared" si="15"/>
        <v>8.2817340000000002</v>
      </c>
    </row>
    <row r="192" spans="1:14" s="19" customFormat="1" ht="21" customHeight="1" thickBot="1">
      <c r="A192" s="21" t="s">
        <v>217</v>
      </c>
      <c r="B192" s="9"/>
      <c r="C192" s="76"/>
      <c r="D192" s="76"/>
      <c r="E192" s="76"/>
      <c r="F192" s="76"/>
      <c r="G192" s="76"/>
      <c r="H192" s="76"/>
      <c r="J192" s="76"/>
      <c r="K192" s="76"/>
      <c r="L192" s="76"/>
      <c r="M192" s="91">
        <v>2.0339999999999998E-3</v>
      </c>
      <c r="N192" s="406">
        <f t="shared" si="15"/>
        <v>2.0339999999999998E-3</v>
      </c>
    </row>
    <row r="193" spans="1:14" s="17" customFormat="1" ht="21" customHeight="1" thickBot="1">
      <c r="A193" s="196" t="s">
        <v>63</v>
      </c>
      <c r="B193" s="193">
        <v>2.2678646000000007</v>
      </c>
      <c r="C193" s="197">
        <v>2.4825207999999992</v>
      </c>
      <c r="D193" s="197">
        <v>3.8178034999999997</v>
      </c>
      <c r="E193" s="197">
        <v>2.628659499999999</v>
      </c>
      <c r="F193" s="197">
        <v>1.5259016000000003</v>
      </c>
      <c r="G193" s="197">
        <v>1.6292118999999998</v>
      </c>
      <c r="H193" s="197">
        <v>1.8761331999999999</v>
      </c>
      <c r="I193" s="197">
        <v>2.0469616000000004</v>
      </c>
      <c r="J193" s="197">
        <v>1.4009634</v>
      </c>
      <c r="K193" s="197">
        <v>1.4092046999999996</v>
      </c>
      <c r="L193" s="197">
        <v>1.0422483999999999</v>
      </c>
      <c r="M193" s="203">
        <v>1.1174313</v>
      </c>
      <c r="N193" s="404">
        <f t="shared" ref="N193:N206" si="20">SUM(B193:M193)</f>
        <v>23.244904499999993</v>
      </c>
    </row>
    <row r="194" spans="1:14" s="17" customFormat="1" ht="21" customHeight="1" thickBot="1">
      <c r="A194" s="196" t="s">
        <v>64</v>
      </c>
      <c r="B194" s="194">
        <f>SUM(B195:B198)</f>
        <v>1.0651721999999999</v>
      </c>
      <c r="C194" s="197">
        <f t="shared" ref="C194:L194" si="21">SUM(C195:C198)</f>
        <v>1.7379400000000003E-2</v>
      </c>
      <c r="D194" s="197">
        <f t="shared" si="21"/>
        <v>7.5150307999999999</v>
      </c>
      <c r="E194" s="197">
        <f t="shared" si="21"/>
        <v>4.5259650999999996</v>
      </c>
      <c r="F194" s="197">
        <f>SUM(F195:F198)</f>
        <v>131.32093380000001</v>
      </c>
      <c r="G194" s="197">
        <f t="shared" si="21"/>
        <v>195.19241259999998</v>
      </c>
      <c r="H194" s="197">
        <f>SUM(H195:H198)</f>
        <v>37.376507599999997</v>
      </c>
      <c r="I194" s="197">
        <f t="shared" si="21"/>
        <v>2.1502900000000002E-2</v>
      </c>
      <c r="J194" s="197">
        <f t="shared" si="21"/>
        <v>0.51916779999999552</v>
      </c>
      <c r="K194" s="197">
        <f t="shared" si="21"/>
        <v>5.1605531999999998</v>
      </c>
      <c r="L194" s="197">
        <f t="shared" si="21"/>
        <v>8.2000156000000004</v>
      </c>
      <c r="M194" s="203">
        <f>SUM(M195:M198)</f>
        <v>3.7113399999976156E-2</v>
      </c>
      <c r="N194" s="404">
        <f t="shared" si="20"/>
        <v>390.95175439999991</v>
      </c>
    </row>
    <row r="195" spans="1:14" s="19" customFormat="1" ht="21" customHeight="1">
      <c r="A195" s="23" t="s">
        <v>65</v>
      </c>
      <c r="B195" s="59"/>
      <c r="C195" s="42"/>
      <c r="D195" s="42"/>
      <c r="E195" s="42"/>
      <c r="F195" s="42"/>
      <c r="G195" s="42"/>
      <c r="H195" s="43"/>
      <c r="I195" s="43"/>
      <c r="J195" s="43"/>
      <c r="K195" s="43">
        <v>7.0000000000000001E-3</v>
      </c>
      <c r="L195" s="43"/>
      <c r="M195" s="50"/>
      <c r="N195" s="410">
        <f t="shared" si="20"/>
        <v>7.0000000000000001E-3</v>
      </c>
    </row>
    <row r="196" spans="1:14" s="19" customFormat="1" ht="21" customHeight="1">
      <c r="A196" s="20" t="s">
        <v>66</v>
      </c>
      <c r="B196" s="61"/>
      <c r="C196" s="1"/>
      <c r="D196" s="1">
        <v>7.5113364000000002</v>
      </c>
      <c r="E196" s="1"/>
      <c r="F196" s="1">
        <v>67.6256506</v>
      </c>
      <c r="G196" s="1">
        <v>131.7063158</v>
      </c>
      <c r="H196" s="45">
        <v>13.6611004</v>
      </c>
      <c r="I196" s="45"/>
      <c r="J196" s="45"/>
      <c r="K196" s="45"/>
      <c r="L196" s="45"/>
      <c r="M196" s="51">
        <v>3.7113399999976156E-2</v>
      </c>
      <c r="N196" s="406">
        <f t="shared" si="20"/>
        <v>220.54151659999999</v>
      </c>
    </row>
    <row r="197" spans="1:14" s="19" customFormat="1" ht="21" customHeight="1">
      <c r="A197" s="20" t="s">
        <v>67</v>
      </c>
      <c r="B197" s="61">
        <v>3.8500000000000001E-3</v>
      </c>
      <c r="C197" s="1">
        <v>1.7379400000000003E-2</v>
      </c>
      <c r="D197" s="1">
        <v>3.6944E-3</v>
      </c>
      <c r="E197" s="1">
        <v>4.5259650999999996</v>
      </c>
      <c r="F197" s="1">
        <v>18.423907900000003</v>
      </c>
      <c r="G197" s="1">
        <v>1.5761585</v>
      </c>
      <c r="H197" s="45">
        <v>3.4281199999999998E-2</v>
      </c>
      <c r="I197" s="45">
        <v>2.1502900000000002E-2</v>
      </c>
      <c r="J197" s="45">
        <v>7.7811E-3</v>
      </c>
      <c r="K197" s="45">
        <v>3.1895000000000001E-3</v>
      </c>
      <c r="L197" s="45"/>
      <c r="M197" s="51"/>
      <c r="N197" s="406">
        <f t="shared" si="20"/>
        <v>24.617710000000006</v>
      </c>
    </row>
    <row r="198" spans="1:14" s="19" customFormat="1" ht="21" customHeight="1" thickBot="1">
      <c r="A198" s="24" t="s">
        <v>68</v>
      </c>
      <c r="B198" s="62">
        <v>1.0613222</v>
      </c>
      <c r="C198" s="49"/>
      <c r="D198" s="49"/>
      <c r="E198" s="49"/>
      <c r="F198" s="49">
        <v>45.271375299999995</v>
      </c>
      <c r="G198" s="49">
        <v>61.9099383</v>
      </c>
      <c r="H198" s="52">
        <v>23.681125999999999</v>
      </c>
      <c r="I198" s="52"/>
      <c r="J198" s="52">
        <v>0.51138669999999553</v>
      </c>
      <c r="K198" s="52">
        <v>5.1503636999999998</v>
      </c>
      <c r="L198" s="52">
        <v>8.2000156000000004</v>
      </c>
      <c r="M198" s="53"/>
      <c r="N198" s="407">
        <f t="shared" si="20"/>
        <v>145.78552779999998</v>
      </c>
    </row>
    <row r="199" spans="1:14" s="17" customFormat="1" ht="37.5" customHeight="1" thickBot="1">
      <c r="A199" s="210" t="s">
        <v>69</v>
      </c>
      <c r="B199" s="194">
        <f>SUM(B200:B202)</f>
        <v>12.7235657</v>
      </c>
      <c r="C199" s="194">
        <f t="shared" ref="C199:M199" si="22">SUM(C200:C202)</f>
        <v>0</v>
      </c>
      <c r="D199" s="194">
        <f t="shared" si="22"/>
        <v>0</v>
      </c>
      <c r="E199" s="194">
        <f t="shared" si="22"/>
        <v>0</v>
      </c>
      <c r="F199" s="194">
        <f t="shared" si="22"/>
        <v>0</v>
      </c>
      <c r="G199" s="194">
        <f t="shared" si="22"/>
        <v>35.467363399999996</v>
      </c>
      <c r="H199" s="194">
        <f t="shared" si="22"/>
        <v>59.921092300000005</v>
      </c>
      <c r="I199" s="194">
        <f t="shared" si="22"/>
        <v>187.80941580000001</v>
      </c>
      <c r="J199" s="194">
        <f t="shared" si="22"/>
        <v>197.9151665</v>
      </c>
      <c r="K199" s="194">
        <f t="shared" si="22"/>
        <v>287.52581289999995</v>
      </c>
      <c r="L199" s="194">
        <f t="shared" si="22"/>
        <v>198.70730609999998</v>
      </c>
      <c r="M199" s="194">
        <f t="shared" si="22"/>
        <v>203.59495580000001</v>
      </c>
      <c r="N199" s="411">
        <f t="shared" si="20"/>
        <v>1183.6646785</v>
      </c>
    </row>
    <row r="200" spans="1:14" s="19" customFormat="1" ht="21" customHeight="1">
      <c r="A200" s="18" t="s">
        <v>70</v>
      </c>
      <c r="B200" s="77">
        <v>12.7235657</v>
      </c>
      <c r="C200" s="4"/>
      <c r="D200" s="4"/>
      <c r="E200" s="4"/>
      <c r="F200" s="4"/>
      <c r="G200" s="4">
        <v>35.467363399999996</v>
      </c>
      <c r="H200" s="54">
        <v>59.921092300000005</v>
      </c>
      <c r="I200" s="54">
        <v>55.515051299999996</v>
      </c>
      <c r="J200" s="54">
        <v>39.443166499999997</v>
      </c>
      <c r="K200" s="54">
        <v>115.18420279999999</v>
      </c>
      <c r="L200" s="54">
        <v>198.70730609999998</v>
      </c>
      <c r="M200" s="66">
        <v>203.59495580000001</v>
      </c>
      <c r="N200" s="405">
        <f t="shared" si="20"/>
        <v>720.5567039</v>
      </c>
    </row>
    <row r="201" spans="1:14" s="19" customFormat="1" ht="21" customHeight="1">
      <c r="A201" s="23" t="s">
        <v>71</v>
      </c>
      <c r="B201" s="59"/>
      <c r="C201" s="10"/>
      <c r="D201" s="10"/>
      <c r="E201" s="10"/>
      <c r="F201" s="42"/>
      <c r="G201" s="42"/>
      <c r="H201" s="43"/>
      <c r="I201" s="43">
        <v>71.377815400000003</v>
      </c>
      <c r="J201" s="43">
        <v>97.378838599999995</v>
      </c>
      <c r="K201" s="43">
        <v>153.08843830000001</v>
      </c>
      <c r="L201" s="43"/>
      <c r="M201" s="44"/>
      <c r="N201" s="410">
        <f t="shared" si="20"/>
        <v>321.84509230000003</v>
      </c>
    </row>
    <row r="202" spans="1:14" s="19" customFormat="1" ht="21" customHeight="1" thickBot="1">
      <c r="A202" s="33" t="s">
        <v>218</v>
      </c>
      <c r="B202" s="78"/>
      <c r="C202" s="9"/>
      <c r="D202" s="9"/>
      <c r="E202" s="9"/>
      <c r="F202" s="76"/>
      <c r="G202" s="76"/>
      <c r="H202" s="79"/>
      <c r="I202" s="79">
        <v>60.916549100000005</v>
      </c>
      <c r="J202" s="79">
        <v>61.093161400000007</v>
      </c>
      <c r="K202" s="79">
        <v>19.253171799999983</v>
      </c>
      <c r="L202" s="79"/>
      <c r="M202" s="80"/>
      <c r="N202" s="412">
        <f t="shared" si="20"/>
        <v>141.2628823</v>
      </c>
    </row>
    <row r="203" spans="1:14" s="19" customFormat="1" ht="21" customHeight="1" thickBot="1">
      <c r="A203" s="25" t="s">
        <v>208</v>
      </c>
      <c r="B203" s="5">
        <f t="shared" ref="B203:M203" si="23">B194+B134+B199</f>
        <v>1195.7901532000003</v>
      </c>
      <c r="C203" s="5">
        <f t="shared" si="23"/>
        <v>1068.5143429</v>
      </c>
      <c r="D203" s="5">
        <f t="shared" si="23"/>
        <v>1234.3993135000001</v>
      </c>
      <c r="E203" s="5">
        <f t="shared" si="23"/>
        <v>1053.5602164999998</v>
      </c>
      <c r="F203" s="2">
        <f t="shared" si="23"/>
        <v>1186.4516765999999</v>
      </c>
      <c r="G203" s="2">
        <f t="shared" si="23"/>
        <v>1321.1227053</v>
      </c>
      <c r="H203" s="2">
        <f t="shared" si="23"/>
        <v>1258.07988219</v>
      </c>
      <c r="I203" s="2">
        <f t="shared" si="23"/>
        <v>1351.4917578200002</v>
      </c>
      <c r="J203" s="2">
        <f t="shared" si="23"/>
        <v>1256.65793583</v>
      </c>
      <c r="K203" s="2">
        <f t="shared" si="23"/>
        <v>1441.1262826100001</v>
      </c>
      <c r="L203" s="2">
        <f t="shared" si="23"/>
        <v>1410.4774860399998</v>
      </c>
      <c r="M203" s="3">
        <f t="shared" si="23"/>
        <v>1550.0925577200001</v>
      </c>
      <c r="N203" s="413">
        <f t="shared" si="20"/>
        <v>15327.764310210001</v>
      </c>
    </row>
    <row r="204" spans="1:14" s="17" customFormat="1" ht="21" customHeight="1" thickBot="1">
      <c r="A204" s="25" t="s">
        <v>72</v>
      </c>
      <c r="B204" s="5">
        <v>19.230410299999999</v>
      </c>
      <c r="C204" s="5">
        <v>18.902178399999997</v>
      </c>
      <c r="D204" s="5">
        <v>22.637440799999673</v>
      </c>
      <c r="E204" s="5">
        <v>17.626184300000002</v>
      </c>
      <c r="F204" s="5">
        <v>25.5932149</v>
      </c>
      <c r="G204" s="5">
        <v>29.577837300000269</v>
      </c>
      <c r="H204" s="5">
        <v>29.766391899999999</v>
      </c>
      <c r="I204" s="5">
        <v>30.960454279999972</v>
      </c>
      <c r="J204" s="5">
        <v>26.046537170000075</v>
      </c>
      <c r="K204" s="5">
        <v>27.850523189999581</v>
      </c>
      <c r="L204" s="5">
        <v>22.055088059999704</v>
      </c>
      <c r="M204" s="5">
        <v>23.231410480000019</v>
      </c>
      <c r="N204" s="414">
        <f t="shared" si="20"/>
        <v>293.47767107999931</v>
      </c>
    </row>
    <row r="205" spans="1:14" s="17" customFormat="1" ht="33" customHeight="1" thickBot="1">
      <c r="A205" s="96" t="s">
        <v>73</v>
      </c>
      <c r="B205" s="214">
        <f>B204+B203</f>
        <v>1215.0205635000002</v>
      </c>
      <c r="C205" s="214">
        <f>C204+C203</f>
        <v>1087.4165212999999</v>
      </c>
      <c r="D205" s="214">
        <f t="shared" ref="D205:H205" si="24">D204+D203</f>
        <v>1257.0367542999998</v>
      </c>
      <c r="E205" s="214">
        <f t="shared" si="24"/>
        <v>1071.1864007999998</v>
      </c>
      <c r="F205" s="215">
        <f t="shared" si="24"/>
        <v>1212.0448914999999</v>
      </c>
      <c r="G205" s="215">
        <f>G204+G203</f>
        <v>1350.7005426000003</v>
      </c>
      <c r="H205" s="215">
        <f t="shared" si="24"/>
        <v>1287.84627409</v>
      </c>
      <c r="I205" s="215">
        <f>I204+I203</f>
        <v>1382.4522121000002</v>
      </c>
      <c r="J205" s="215">
        <f>J204+J203</f>
        <v>1282.704473</v>
      </c>
      <c r="K205" s="215">
        <f>K204+K203</f>
        <v>1468.9768057999997</v>
      </c>
      <c r="L205" s="215">
        <f>L204+L203</f>
        <v>1432.5325740999995</v>
      </c>
      <c r="M205" s="216">
        <f>M204+M203</f>
        <v>1573.3239682000001</v>
      </c>
      <c r="N205" s="417">
        <f t="shared" si="20"/>
        <v>15621.241981289999</v>
      </c>
    </row>
    <row r="206" spans="1:14" ht="27" customHeight="1" thickBot="1">
      <c r="A206" s="188" t="s">
        <v>209</v>
      </c>
      <c r="B206" s="189">
        <f>B4+B120-B194</f>
        <v>1220.6316026</v>
      </c>
      <c r="C206" s="190">
        <f t="shared" ref="C206:M206" si="25">C4+C120-C194</f>
        <v>1105.9275584999998</v>
      </c>
      <c r="D206" s="190">
        <f t="shared" si="25"/>
        <v>1263.5011545</v>
      </c>
      <c r="E206" s="190">
        <f t="shared" si="25"/>
        <v>1080.5376013</v>
      </c>
      <c r="F206" s="190">
        <f t="shared" si="25"/>
        <v>1093.7553396000001</v>
      </c>
      <c r="G206" s="190">
        <f t="shared" si="25"/>
        <v>1132.5417437999999</v>
      </c>
      <c r="H206" s="190">
        <f t="shared" si="25"/>
        <v>1202.8958746000001</v>
      </c>
      <c r="I206" s="190">
        <f t="shared" si="25"/>
        <v>1212.0411596999998</v>
      </c>
      <c r="J206" s="190">
        <f t="shared" si="25"/>
        <v>1100.3610721</v>
      </c>
      <c r="K206" s="190">
        <f t="shared" si="25"/>
        <v>1195.5888743999999</v>
      </c>
      <c r="L206" s="190">
        <f t="shared" si="25"/>
        <v>1252.3945788000001</v>
      </c>
      <c r="M206" s="190">
        <f t="shared" si="25"/>
        <v>1400.1178441000002</v>
      </c>
      <c r="N206" s="458">
        <f t="shared" si="20"/>
        <v>14260.294404</v>
      </c>
    </row>
    <row r="207" spans="1:14" ht="18">
      <c r="B207" s="34"/>
      <c r="C207" s="34"/>
      <c r="D207" s="34"/>
      <c r="E207" s="35"/>
      <c r="F207" s="34"/>
      <c r="G207" s="34"/>
      <c r="H207" s="34"/>
      <c r="I207" s="34"/>
      <c r="J207" s="34"/>
      <c r="K207" s="34"/>
      <c r="L207" s="34"/>
      <c r="M207" s="34"/>
      <c r="N207" s="36"/>
    </row>
    <row r="208" spans="1:14">
      <c r="B208" s="37"/>
    </row>
    <row r="209" spans="2:14">
      <c r="B209" s="39"/>
      <c r="C209" s="39"/>
      <c r="D209" s="39"/>
      <c r="E209" s="39"/>
      <c r="F209" s="39"/>
      <c r="G209" s="39"/>
      <c r="H209" s="39"/>
      <c r="I209" s="39"/>
      <c r="J209" s="39"/>
      <c r="K209" s="39"/>
      <c r="L209" s="40"/>
      <c r="M209" s="39"/>
      <c r="N209" s="41"/>
    </row>
    <row r="211" spans="2:14">
      <c r="B211" s="39"/>
      <c r="C211" s="39"/>
      <c r="D211" s="39"/>
      <c r="E211" s="39"/>
      <c r="F211" s="39"/>
      <c r="G211" s="39"/>
      <c r="H211" s="39"/>
      <c r="I211" s="39"/>
      <c r="J211" s="39"/>
      <c r="K211" s="39"/>
      <c r="L211" s="39"/>
      <c r="M211" s="39"/>
      <c r="N211" s="41"/>
    </row>
    <row r="214" spans="2:14">
      <c r="B214" s="39"/>
      <c r="C214" s="39"/>
      <c r="D214" s="39"/>
      <c r="E214" s="39"/>
      <c r="F214" s="39"/>
      <c r="G214" s="39"/>
      <c r="H214" s="39"/>
      <c r="I214" s="39"/>
      <c r="J214" s="39"/>
      <c r="K214" s="39"/>
      <c r="L214" s="39"/>
      <c r="M214" s="39"/>
      <c r="N214" s="41"/>
    </row>
    <row r="215" spans="2:14">
      <c r="B215" s="39"/>
      <c r="C215" s="39"/>
      <c r="D215" s="39"/>
      <c r="E215" s="39"/>
      <c r="F215" s="39"/>
      <c r="G215" s="39"/>
      <c r="H215" s="39"/>
      <c r="I215" s="39"/>
      <c r="J215" s="39"/>
      <c r="K215" s="39"/>
      <c r="L215" s="39"/>
      <c r="M215" s="39"/>
      <c r="N215" s="41"/>
    </row>
  </sheetData>
  <mergeCells count="2">
    <mergeCell ref="A1:N1"/>
    <mergeCell ref="M2:N2"/>
  </mergeCells>
  <printOptions horizontalCentered="1"/>
  <pageMargins left="0" right="0" top="0.15748031496063" bottom="0.35433070866141703" header="0.15748031496063" footer="0.15748031496063"/>
  <pageSetup paperSize="9" scale="55" fitToHeight="3" orientation="landscape" r:id="rId1"/>
  <headerFooter alignWithMargins="0"/>
  <rowBreaks count="2" manualBreakCount="2">
    <brk id="96" max="13" man="1"/>
    <brk id="132"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V240"/>
  <sheetViews>
    <sheetView zoomScale="80" zoomScaleNormal="80" zoomScaleSheetLayoutView="80" workbookViewId="0">
      <pane xSplit="2" ySplit="5" topLeftCell="D212" activePane="bottomRight" state="frozen"/>
      <selection pane="topRight" activeCell="C1" sqref="C1"/>
      <selection pane="bottomLeft" activeCell="A6" sqref="A6"/>
      <selection pane="bottomRight" activeCell="O217" sqref="O217"/>
    </sheetView>
  </sheetViews>
  <sheetFormatPr defaultColWidth="9.28515625" defaultRowHeight="18.75"/>
  <cols>
    <col min="1" max="1" width="12.28515625" style="468" customWidth="1"/>
    <col min="2" max="2" width="85.28515625" style="500" bestFit="1" customWidth="1"/>
    <col min="3" max="3" width="17.28515625" style="468" customWidth="1"/>
    <col min="4" max="4" width="19.28515625" style="468" customWidth="1"/>
    <col min="5" max="5" width="18.5703125" style="468" bestFit="1" customWidth="1"/>
    <col min="6" max="6" width="18" style="468" bestFit="1" customWidth="1"/>
    <col min="7" max="7" width="17.28515625" style="468" bestFit="1" customWidth="1"/>
    <col min="8" max="8" width="18.7109375" style="468" bestFit="1" customWidth="1"/>
    <col min="9" max="9" width="15" style="468" bestFit="1" customWidth="1"/>
    <col min="10" max="10" width="17.28515625" style="468" bestFit="1" customWidth="1"/>
    <col min="11" max="11" width="16.5703125" style="468" customWidth="1"/>
    <col min="12" max="12" width="15.5703125" style="468" customWidth="1"/>
    <col min="13" max="13" width="16.7109375" style="468" customWidth="1"/>
    <col min="14" max="14" width="16" style="468" customWidth="1"/>
    <col min="15" max="15" width="18.7109375" style="623" bestFit="1" customWidth="1"/>
    <col min="16" max="16" width="12.42578125" style="468" bestFit="1" customWidth="1"/>
    <col min="17" max="16384" width="9.28515625" style="468"/>
  </cols>
  <sheetData>
    <row r="1" spans="1:22" ht="41.25" customHeight="1">
      <c r="B1" s="783" t="s">
        <v>206</v>
      </c>
      <c r="C1" s="783"/>
      <c r="D1" s="783"/>
      <c r="E1" s="783"/>
      <c r="F1" s="783"/>
      <c r="G1" s="783"/>
      <c r="H1" s="783"/>
      <c r="I1" s="783"/>
      <c r="J1" s="783"/>
      <c r="K1" s="783"/>
      <c r="L1" s="783"/>
      <c r="M1" s="783"/>
      <c r="N1" s="783"/>
      <c r="O1" s="783"/>
    </row>
    <row r="2" spans="1:22" s="469" customFormat="1" ht="28.5" customHeight="1" thickBot="1">
      <c r="B2" s="470"/>
      <c r="C2" s="471">
        <v>30</v>
      </c>
      <c r="D2" s="472"/>
      <c r="E2" s="471">
        <v>30</v>
      </c>
      <c r="F2" s="471"/>
      <c r="G2" s="471"/>
      <c r="H2" s="471"/>
      <c r="I2" s="473"/>
      <c r="J2" s="471"/>
      <c r="K2" s="471">
        <v>846301552.70000005</v>
      </c>
      <c r="L2" s="474">
        <f>J131+J128</f>
        <v>0</v>
      </c>
      <c r="M2" s="471"/>
      <c r="N2" s="786" t="s">
        <v>29</v>
      </c>
      <c r="O2" s="786"/>
    </row>
    <row r="3" spans="1:22" s="481" customFormat="1" ht="28.5" customHeight="1" thickBot="1">
      <c r="A3" s="475"/>
      <c r="B3" s="476" t="s">
        <v>30</v>
      </c>
      <c r="C3" s="477" t="s">
        <v>4</v>
      </c>
      <c r="D3" s="478" t="s">
        <v>5</v>
      </c>
      <c r="E3" s="478" t="s">
        <v>6</v>
      </c>
      <c r="F3" s="478" t="s">
        <v>7</v>
      </c>
      <c r="G3" s="478" t="s">
        <v>8</v>
      </c>
      <c r="H3" s="478" t="s">
        <v>9</v>
      </c>
      <c r="I3" s="478" t="s">
        <v>10</v>
      </c>
      <c r="J3" s="478" t="s">
        <v>11</v>
      </c>
      <c r="K3" s="479" t="s">
        <v>31</v>
      </c>
      <c r="L3" s="479" t="s">
        <v>32</v>
      </c>
      <c r="M3" s="479" t="s">
        <v>33</v>
      </c>
      <c r="N3" s="478" t="s">
        <v>34</v>
      </c>
      <c r="O3" s="480" t="s">
        <v>12</v>
      </c>
    </row>
    <row r="4" spans="1:22" s="487" customFormat="1" ht="27" customHeight="1" thickBot="1">
      <c r="A4" s="482">
        <v>1</v>
      </c>
      <c r="B4" s="483" t="s">
        <v>320</v>
      </c>
      <c r="C4" s="484">
        <f>C5+C11+C13</f>
        <v>1024.8195214</v>
      </c>
      <c r="D4" s="485">
        <f>D5+D11+D13</f>
        <v>889.81999540000015</v>
      </c>
      <c r="E4" s="485">
        <f t="shared" ref="E4:N4" si="0">E5+E11+E13</f>
        <v>1076.9630846</v>
      </c>
      <c r="F4" s="485">
        <f t="shared" si="0"/>
        <v>1125.4144031999999</v>
      </c>
      <c r="G4" s="485">
        <f t="shared" si="0"/>
        <v>1460.9291372000002</v>
      </c>
      <c r="H4" s="485">
        <f t="shared" si="0"/>
        <v>1484.7417028000002</v>
      </c>
      <c r="I4" s="485">
        <f t="shared" si="0"/>
        <v>1307.9095651</v>
      </c>
      <c r="J4" s="485">
        <f t="shared" si="0"/>
        <v>1400.7764987</v>
      </c>
      <c r="K4" s="485">
        <f t="shared" si="0"/>
        <v>1193.9338553</v>
      </c>
      <c r="L4" s="485">
        <f t="shared" si="0"/>
        <v>1033.9189999999999</v>
      </c>
      <c r="M4" s="485">
        <f t="shared" si="0"/>
        <v>1131.1091205</v>
      </c>
      <c r="N4" s="485">
        <f t="shared" si="0"/>
        <v>1116.2849163000001</v>
      </c>
      <c r="O4" s="486">
        <f t="shared" ref="O4:O11" si="1">SUM(C4:N4)</f>
        <v>14246.620800500001</v>
      </c>
    </row>
    <row r="5" spans="1:22" s="487" customFormat="1" ht="27" customHeight="1" thickBot="1">
      <c r="A5" s="488">
        <v>1.1000000000000001</v>
      </c>
      <c r="B5" s="489" t="s">
        <v>321</v>
      </c>
      <c r="C5" s="490">
        <f t="shared" ref="C5:N5" si="2">SUM(C6:C10)</f>
        <v>507.92022639999999</v>
      </c>
      <c r="D5" s="491">
        <f t="shared" si="2"/>
        <v>443.70312780000006</v>
      </c>
      <c r="E5" s="491">
        <f t="shared" si="2"/>
        <v>499.08325809999997</v>
      </c>
      <c r="F5" s="491">
        <f t="shared" si="2"/>
        <v>35.026425500000002</v>
      </c>
      <c r="G5" s="491">
        <f t="shared" si="2"/>
        <v>0</v>
      </c>
      <c r="H5" s="491">
        <f t="shared" si="2"/>
        <v>3.3624000000000001</v>
      </c>
      <c r="I5" s="491">
        <f t="shared" si="2"/>
        <v>2.8491240000000002</v>
      </c>
      <c r="J5" s="491">
        <f t="shared" si="2"/>
        <v>238.2681743</v>
      </c>
      <c r="K5" s="491">
        <f t="shared" si="2"/>
        <v>316.45139830000005</v>
      </c>
      <c r="L5" s="491">
        <f t="shared" si="2"/>
        <v>153.81949420000001</v>
      </c>
      <c r="M5" s="491">
        <f t="shared" si="2"/>
        <v>496.235703</v>
      </c>
      <c r="N5" s="491">
        <f t="shared" si="2"/>
        <v>691.00637280000001</v>
      </c>
      <c r="O5" s="492">
        <f t="shared" si="1"/>
        <v>3387.7257043999998</v>
      </c>
    </row>
    <row r="6" spans="1:22" s="500" customFormat="1" ht="27" customHeight="1">
      <c r="A6" s="493" t="s">
        <v>322</v>
      </c>
      <c r="B6" s="494" t="s">
        <v>323</v>
      </c>
      <c r="C6" s="495">
        <v>171.782364</v>
      </c>
      <c r="D6" s="496">
        <v>139.15897200000001</v>
      </c>
      <c r="E6" s="496">
        <v>116.45647200000001</v>
      </c>
      <c r="F6" s="637">
        <v>10.742352</v>
      </c>
      <c r="G6" s="637"/>
      <c r="H6" s="638"/>
      <c r="I6" s="497"/>
      <c r="J6" s="497">
        <v>6.220008</v>
      </c>
      <c r="K6" s="638"/>
      <c r="L6" s="497"/>
      <c r="M6" s="497">
        <v>139.65135599999999</v>
      </c>
      <c r="N6" s="498">
        <v>186.89882399999999</v>
      </c>
      <c r="O6" s="499">
        <f>SUM(C6:N6)</f>
        <v>770.910348</v>
      </c>
    </row>
    <row r="7" spans="1:22" s="500" customFormat="1" ht="27" customHeight="1">
      <c r="A7" s="501" t="s">
        <v>324</v>
      </c>
      <c r="B7" s="502" t="s">
        <v>325</v>
      </c>
      <c r="C7" s="503">
        <v>0</v>
      </c>
      <c r="D7" s="504">
        <v>11.457216000000001</v>
      </c>
      <c r="E7" s="637">
        <v>47.46528</v>
      </c>
      <c r="F7" s="637">
        <v>0</v>
      </c>
      <c r="G7" s="639"/>
      <c r="H7" s="503">
        <v>3.3624000000000001</v>
      </c>
      <c r="I7" s="503"/>
      <c r="J7" s="497">
        <v>8.0977967999999994</v>
      </c>
      <c r="K7" s="639"/>
      <c r="L7" s="639"/>
      <c r="M7" s="503">
        <v>22.685536800000001</v>
      </c>
      <c r="N7" s="505">
        <v>147.01737600000001</v>
      </c>
      <c r="O7" s="506">
        <f t="shared" si="1"/>
        <v>240.08560560000001</v>
      </c>
    </row>
    <row r="8" spans="1:22" s="500" customFormat="1" ht="27" customHeight="1">
      <c r="A8" s="501" t="s">
        <v>326</v>
      </c>
      <c r="B8" s="502" t="s">
        <v>327</v>
      </c>
      <c r="C8" s="507">
        <v>3.1765599999999998</v>
      </c>
      <c r="D8" s="504">
        <v>0.74424000000000001</v>
      </c>
      <c r="E8" s="496">
        <v>6.9763200000000003</v>
      </c>
      <c r="F8" s="496">
        <v>0</v>
      </c>
      <c r="G8" s="504"/>
      <c r="H8" s="640"/>
      <c r="I8" s="641">
        <v>2.8491240000000002</v>
      </c>
      <c r="J8" s="638">
        <v>2.3575080000000002</v>
      </c>
      <c r="K8" s="641">
        <v>2.0284200000000001</v>
      </c>
      <c r="L8" s="508">
        <v>5.0643979999999997</v>
      </c>
      <c r="M8" s="508">
        <v>10.809218</v>
      </c>
      <c r="N8" s="509">
        <v>16.714918000000001</v>
      </c>
      <c r="O8" s="506">
        <f t="shared" si="1"/>
        <v>50.720706000000007</v>
      </c>
    </row>
    <row r="9" spans="1:22" s="500" customFormat="1" ht="27" customHeight="1">
      <c r="A9" s="501" t="s">
        <v>328</v>
      </c>
      <c r="B9" s="510" t="s">
        <v>329</v>
      </c>
      <c r="C9" s="511">
        <v>169.15389630000001</v>
      </c>
      <c r="D9" s="504">
        <v>144.7196184</v>
      </c>
      <c r="E9" s="496">
        <v>161.6911235</v>
      </c>
      <c r="F9" s="637">
        <v>12.8651687</v>
      </c>
      <c r="G9" s="640"/>
      <c r="H9" s="640"/>
      <c r="I9" s="642"/>
      <c r="J9" s="497">
        <v>75.522889400000011</v>
      </c>
      <c r="K9" s="504">
        <v>155.416639</v>
      </c>
      <c r="L9" s="504">
        <v>116.0007372</v>
      </c>
      <c r="M9" s="504">
        <v>157.26474480000002</v>
      </c>
      <c r="N9" s="509">
        <v>168.67500080000002</v>
      </c>
      <c r="O9" s="506">
        <f t="shared" si="1"/>
        <v>1161.3098181</v>
      </c>
    </row>
    <row r="10" spans="1:22" s="500" customFormat="1" ht="27" customHeight="1" thickBot="1">
      <c r="A10" s="512" t="s">
        <v>330</v>
      </c>
      <c r="B10" s="513" t="s">
        <v>331</v>
      </c>
      <c r="C10" s="514">
        <v>163.80740609999998</v>
      </c>
      <c r="D10" s="515">
        <v>147.62308140000002</v>
      </c>
      <c r="E10" s="516">
        <v>166.49406260000001</v>
      </c>
      <c r="F10" s="516">
        <v>11.4189048</v>
      </c>
      <c r="G10" s="643"/>
      <c r="H10" s="643"/>
      <c r="I10" s="515"/>
      <c r="J10" s="517">
        <v>146.0699721</v>
      </c>
      <c r="K10" s="515">
        <v>159.00633930000001</v>
      </c>
      <c r="L10" s="515">
        <v>32.754359000000001</v>
      </c>
      <c r="M10" s="515">
        <v>165.82484740000001</v>
      </c>
      <c r="N10" s="518">
        <v>171.700254</v>
      </c>
      <c r="O10" s="519">
        <f t="shared" si="1"/>
        <v>1164.6992267000003</v>
      </c>
    </row>
    <row r="11" spans="1:22" s="500" customFormat="1" ht="30.75" customHeight="1" thickBot="1">
      <c r="A11" s="488">
        <v>1.2</v>
      </c>
      <c r="B11" s="489" t="s">
        <v>332</v>
      </c>
      <c r="C11" s="490">
        <f>C12</f>
        <v>6.6073737000000001</v>
      </c>
      <c r="D11" s="490">
        <f>D12</f>
        <v>5.4142499000000006</v>
      </c>
      <c r="E11" s="490">
        <f t="shared" ref="E11:N11" si="3">E12</f>
        <v>7.0954293000000002</v>
      </c>
      <c r="F11" s="490">
        <f t="shared" si="3"/>
        <v>6.4665055999999996</v>
      </c>
      <c r="G11" s="490">
        <f t="shared" si="3"/>
        <v>8.1847904000000007</v>
      </c>
      <c r="H11" s="490">
        <f t="shared" si="3"/>
        <v>5.9319260999999992</v>
      </c>
      <c r="I11" s="490">
        <f t="shared" si="3"/>
        <v>7.9463932000000002</v>
      </c>
      <c r="J11" s="490">
        <f t="shared" si="3"/>
        <v>9.4389523000000004</v>
      </c>
      <c r="K11" s="490">
        <f t="shared" si="3"/>
        <v>7.5750449</v>
      </c>
      <c r="L11" s="490">
        <f t="shared" si="3"/>
        <v>8.0106392</v>
      </c>
      <c r="M11" s="490">
        <f t="shared" si="3"/>
        <v>7.3070497999999997</v>
      </c>
      <c r="N11" s="490">
        <f t="shared" si="3"/>
        <v>7.5125506</v>
      </c>
      <c r="O11" s="492">
        <f t="shared" si="1"/>
        <v>87.490904999999998</v>
      </c>
    </row>
    <row r="12" spans="1:22" s="526" customFormat="1" ht="29.25" customHeight="1" thickBot="1">
      <c r="A12" s="520" t="s">
        <v>333</v>
      </c>
      <c r="B12" s="521" t="s">
        <v>334</v>
      </c>
      <c r="C12" s="522">
        <v>6.6073737000000001</v>
      </c>
      <c r="D12" s="523">
        <v>5.4142499000000006</v>
      </c>
      <c r="E12" s="524">
        <v>7.0954293000000002</v>
      </c>
      <c r="F12" s="524">
        <v>6.4665055999999996</v>
      </c>
      <c r="G12" s="523">
        <v>8.1847904000000007</v>
      </c>
      <c r="H12" s="523">
        <v>5.9319260999999992</v>
      </c>
      <c r="I12" s="523">
        <v>7.9463932000000002</v>
      </c>
      <c r="J12" s="523">
        <v>9.4389523000000004</v>
      </c>
      <c r="K12" s="523">
        <v>7.5750449</v>
      </c>
      <c r="L12" s="523">
        <v>8.0106392</v>
      </c>
      <c r="M12" s="523">
        <v>7.3070497999999997</v>
      </c>
      <c r="N12" s="525">
        <v>7.5125506</v>
      </c>
      <c r="O12" s="499">
        <f t="shared" ref="O12:O74" si="4">SUM(C12:N12)</f>
        <v>87.490904999999998</v>
      </c>
      <c r="P12" s="500"/>
      <c r="Q12" s="500"/>
      <c r="R12" s="500"/>
      <c r="S12" s="500"/>
      <c r="T12" s="500"/>
      <c r="U12" s="500"/>
      <c r="V12" s="500"/>
    </row>
    <row r="13" spans="1:22" s="487" customFormat="1" ht="32.25" customHeight="1" thickBot="1">
      <c r="A13" s="482">
        <v>1.3</v>
      </c>
      <c r="B13" s="489" t="s">
        <v>335</v>
      </c>
      <c r="C13" s="527">
        <f>C14+C22+C41</f>
        <v>510.29192130000001</v>
      </c>
      <c r="D13" s="491">
        <f>D14+D22+D41</f>
        <v>440.70261770000002</v>
      </c>
      <c r="E13" s="491">
        <f t="shared" ref="E13:N13" si="5">E14+E22+E41</f>
        <v>570.78439720000006</v>
      </c>
      <c r="F13" s="491">
        <f t="shared" si="5"/>
        <v>1083.9214720999998</v>
      </c>
      <c r="G13" s="491">
        <f t="shared" si="5"/>
        <v>1452.7443468000001</v>
      </c>
      <c r="H13" s="491">
        <f t="shared" si="5"/>
        <v>1475.4473767000002</v>
      </c>
      <c r="I13" s="491">
        <f t="shared" si="5"/>
        <v>1297.1140479000001</v>
      </c>
      <c r="J13" s="491">
        <f t="shared" si="5"/>
        <v>1153.0693721</v>
      </c>
      <c r="K13" s="491">
        <f t="shared" si="5"/>
        <v>869.90741209999999</v>
      </c>
      <c r="L13" s="491">
        <f t="shared" si="5"/>
        <v>872.08886659999996</v>
      </c>
      <c r="M13" s="491">
        <f t="shared" si="5"/>
        <v>627.5663677</v>
      </c>
      <c r="N13" s="491">
        <f t="shared" si="5"/>
        <v>417.76599290000001</v>
      </c>
      <c r="O13" s="492">
        <f t="shared" si="4"/>
        <v>10771.404191099999</v>
      </c>
      <c r="P13" s="500"/>
      <c r="Q13" s="500"/>
      <c r="R13" s="500"/>
      <c r="S13" s="500"/>
      <c r="T13" s="500"/>
      <c r="U13" s="500"/>
      <c r="V13" s="500"/>
    </row>
    <row r="14" spans="1:22" s="487" customFormat="1" ht="33" customHeight="1" thickBot="1">
      <c r="A14" s="482" t="s">
        <v>336</v>
      </c>
      <c r="B14" s="528" t="s">
        <v>337</v>
      </c>
      <c r="C14" s="527">
        <f>SUM(C15:C21)</f>
        <v>193.49486899999999</v>
      </c>
      <c r="D14" s="491">
        <f>SUM(D15:D21)</f>
        <v>155.69956200000001</v>
      </c>
      <c r="E14" s="491">
        <f t="shared" ref="E14:N14" si="6">SUM(E15:E21)</f>
        <v>215.96151600000002</v>
      </c>
      <c r="F14" s="491">
        <f t="shared" si="6"/>
        <v>396.42900939999998</v>
      </c>
      <c r="G14" s="491">
        <f t="shared" si="6"/>
        <v>700.37285759999997</v>
      </c>
      <c r="H14" s="491">
        <f t="shared" si="6"/>
        <v>835.17999140000006</v>
      </c>
      <c r="I14" s="491">
        <f t="shared" si="6"/>
        <v>787.64844859999994</v>
      </c>
      <c r="J14" s="491">
        <f t="shared" si="6"/>
        <v>800.1116743</v>
      </c>
      <c r="K14" s="491">
        <f t="shared" si="6"/>
        <v>598.34642980000001</v>
      </c>
      <c r="L14" s="491">
        <f t="shared" si="6"/>
        <v>495.14854970000005</v>
      </c>
      <c r="M14" s="491">
        <f t="shared" si="6"/>
        <v>302.35073419999998</v>
      </c>
      <c r="N14" s="491">
        <f t="shared" si="6"/>
        <v>177.6008362</v>
      </c>
      <c r="O14" s="492">
        <f t="shared" si="4"/>
        <v>5658.3444782000006</v>
      </c>
      <c r="P14" s="500"/>
      <c r="Q14" s="500"/>
      <c r="R14" s="500"/>
      <c r="S14" s="500"/>
      <c r="T14" s="500"/>
      <c r="U14" s="500"/>
      <c r="V14" s="500"/>
    </row>
    <row r="15" spans="1:22" s="500" customFormat="1" ht="26.25" customHeight="1">
      <c r="A15" s="493" t="s">
        <v>338</v>
      </c>
      <c r="B15" s="646" t="s">
        <v>339</v>
      </c>
      <c r="C15" s="495">
        <v>86.225579999999994</v>
      </c>
      <c r="D15" s="496">
        <v>66.081959999999995</v>
      </c>
      <c r="E15" s="496">
        <v>90.421379999999999</v>
      </c>
      <c r="F15" s="496">
        <v>253.48679999999999</v>
      </c>
      <c r="G15" s="496">
        <v>491.19587999999999</v>
      </c>
      <c r="H15" s="496">
        <v>604.49760000000003</v>
      </c>
      <c r="I15" s="497">
        <v>564.2002862999999</v>
      </c>
      <c r="J15" s="497">
        <v>568.1708079</v>
      </c>
      <c r="K15" s="497">
        <v>410.26414289999997</v>
      </c>
      <c r="L15" s="497">
        <v>370.46543560000003</v>
      </c>
      <c r="M15" s="497">
        <v>170.35663369999997</v>
      </c>
      <c r="N15" s="509">
        <v>71.942453200000003</v>
      </c>
      <c r="O15" s="499">
        <f t="shared" si="4"/>
        <v>3747.3089595999995</v>
      </c>
    </row>
    <row r="16" spans="1:22" s="500" customFormat="1" ht="26.25" customHeight="1">
      <c r="A16" s="501" t="s">
        <v>340</v>
      </c>
      <c r="B16" s="647" t="s">
        <v>341</v>
      </c>
      <c r="C16" s="507">
        <v>26.398295999999998</v>
      </c>
      <c r="D16" s="504">
        <v>19.024128000000001</v>
      </c>
      <c r="E16" s="496">
        <v>27.831564</v>
      </c>
      <c r="F16" s="496">
        <v>57.106994399999998</v>
      </c>
      <c r="G16" s="504">
        <v>103.03383599999999</v>
      </c>
      <c r="H16" s="504">
        <v>113.3041824</v>
      </c>
      <c r="I16" s="508">
        <v>103.78807359999999</v>
      </c>
      <c r="J16" s="497">
        <v>100.59602599999999</v>
      </c>
      <c r="K16" s="508">
        <v>79.377722800000001</v>
      </c>
      <c r="L16" s="508">
        <v>72.3169982</v>
      </c>
      <c r="M16" s="508">
        <v>38.429624500000003</v>
      </c>
      <c r="N16" s="509">
        <v>18.8332658</v>
      </c>
      <c r="O16" s="506">
        <f t="shared" si="4"/>
        <v>760.04071170000009</v>
      </c>
    </row>
    <row r="17" spans="1:15" s="500" customFormat="1" ht="26.25" customHeight="1">
      <c r="A17" s="501" t="s">
        <v>342</v>
      </c>
      <c r="B17" s="647" t="s">
        <v>343</v>
      </c>
      <c r="C17" s="507">
        <v>12.5944</v>
      </c>
      <c r="D17" s="504">
        <v>12.63696</v>
      </c>
      <c r="E17" s="496">
        <v>15.572480000000001</v>
      </c>
      <c r="F17" s="496">
        <v>10.288880000000001</v>
      </c>
      <c r="G17" s="504">
        <v>18.429600000000001</v>
      </c>
      <c r="H17" s="504">
        <v>17.769919999999999</v>
      </c>
      <c r="I17" s="508">
        <v>23.169095600000002</v>
      </c>
      <c r="J17" s="497">
        <v>36.379939399999998</v>
      </c>
      <c r="K17" s="504">
        <v>28.732851</v>
      </c>
      <c r="L17" s="508">
        <v>5.7444295999999992</v>
      </c>
      <c r="M17" s="508">
        <v>22.4226226</v>
      </c>
      <c r="N17" s="509">
        <v>21.659048600000002</v>
      </c>
      <c r="O17" s="506">
        <f t="shared" si="4"/>
        <v>225.40022680000001</v>
      </c>
    </row>
    <row r="18" spans="1:15" s="500" customFormat="1" ht="26.25" customHeight="1">
      <c r="A18" s="501" t="s">
        <v>344</v>
      </c>
      <c r="B18" s="647" t="s">
        <v>345</v>
      </c>
      <c r="C18" s="507">
        <v>20.475999999999999</v>
      </c>
      <c r="D18" s="504">
        <v>19.670400000000001</v>
      </c>
      <c r="E18" s="496">
        <v>23.118400000000001</v>
      </c>
      <c r="F18" s="496">
        <v>29.369599999999998</v>
      </c>
      <c r="G18" s="504">
        <v>34.0119726</v>
      </c>
      <c r="H18" s="504">
        <v>32.426400000000001</v>
      </c>
      <c r="I18" s="508">
        <v>31.477437999999999</v>
      </c>
      <c r="J18" s="497">
        <v>39.991216000000001</v>
      </c>
      <c r="K18" s="504">
        <v>30.681551899999999</v>
      </c>
      <c r="L18" s="508">
        <v>7.8539352000000004</v>
      </c>
      <c r="M18" s="508">
        <v>28.288068299999999</v>
      </c>
      <c r="N18" s="509">
        <v>27.830530899999999</v>
      </c>
      <c r="O18" s="506">
        <f t="shared" si="4"/>
        <v>325.19551290000004</v>
      </c>
    </row>
    <row r="19" spans="1:15" s="500" customFormat="1" ht="26.25" customHeight="1">
      <c r="A19" s="501" t="s">
        <v>346</v>
      </c>
      <c r="B19" s="647" t="s">
        <v>347</v>
      </c>
      <c r="C19" s="507">
        <v>11.288493000000001</v>
      </c>
      <c r="D19" s="529">
        <v>8.9236140000000006</v>
      </c>
      <c r="E19" s="496">
        <v>17.774291999999999</v>
      </c>
      <c r="F19" s="496">
        <v>10.830135</v>
      </c>
      <c r="G19" s="504">
        <v>12.852368999999999</v>
      </c>
      <c r="H19" s="504">
        <v>10.419188999999999</v>
      </c>
      <c r="I19" s="508">
        <v>15.684645</v>
      </c>
      <c r="J19" s="497">
        <v>10.988426800000001</v>
      </c>
      <c r="K19" s="504">
        <v>7.5677542000000004</v>
      </c>
      <c r="L19" s="508">
        <v>5.6633331</v>
      </c>
      <c r="M19" s="508">
        <v>9.8530920000000002</v>
      </c>
      <c r="N19" s="509">
        <v>5.0823194000000003</v>
      </c>
      <c r="O19" s="506">
        <f t="shared" si="4"/>
        <v>126.92766250000001</v>
      </c>
    </row>
    <row r="20" spans="1:15" s="500" customFormat="1" ht="26.25" customHeight="1">
      <c r="A20" s="501" t="s">
        <v>348</v>
      </c>
      <c r="B20" s="647" t="s">
        <v>349</v>
      </c>
      <c r="C20" s="507">
        <v>12.5181</v>
      </c>
      <c r="D20" s="529">
        <v>11.1099</v>
      </c>
      <c r="E20" s="496">
        <v>24.095400000000001</v>
      </c>
      <c r="F20" s="496">
        <v>14.0382</v>
      </c>
      <c r="G20" s="504">
        <v>7.8696000000000002</v>
      </c>
      <c r="H20" s="504">
        <v>12.563700000000001</v>
      </c>
      <c r="I20" s="508">
        <v>12.050536599999999</v>
      </c>
      <c r="J20" s="497">
        <v>24.374774200000001</v>
      </c>
      <c r="K20" s="504">
        <v>13.955752499999999</v>
      </c>
      <c r="L20" s="508">
        <v>7.6296540000000004</v>
      </c>
      <c r="M20" s="508">
        <v>11.3543191</v>
      </c>
      <c r="N20" s="509">
        <v>9.7185788000000013</v>
      </c>
      <c r="O20" s="506">
        <f t="shared" si="4"/>
        <v>161.27851519999999</v>
      </c>
    </row>
    <row r="21" spans="1:15" s="500" customFormat="1" ht="26.25" customHeight="1" thickBot="1">
      <c r="A21" s="512" t="s">
        <v>350</v>
      </c>
      <c r="B21" s="648" t="s">
        <v>351</v>
      </c>
      <c r="C21" s="531">
        <v>23.994</v>
      </c>
      <c r="D21" s="504">
        <v>18.252600000000001</v>
      </c>
      <c r="E21" s="496">
        <v>17.148</v>
      </c>
      <c r="F21" s="496">
        <v>21.308399999999999</v>
      </c>
      <c r="G21" s="515">
        <v>32.979599999999998</v>
      </c>
      <c r="H21" s="504">
        <v>44.198999999999998</v>
      </c>
      <c r="I21" s="532">
        <v>37.278373500000001</v>
      </c>
      <c r="J21" s="497">
        <v>19.610484</v>
      </c>
      <c r="K21" s="504">
        <v>27.766654500000001</v>
      </c>
      <c r="L21" s="532">
        <v>25.474764</v>
      </c>
      <c r="M21" s="532">
        <v>21.646374000000002</v>
      </c>
      <c r="N21" s="509">
        <v>22.534639500000001</v>
      </c>
      <c r="O21" s="506">
        <f t="shared" si="4"/>
        <v>312.19288949999998</v>
      </c>
    </row>
    <row r="22" spans="1:15" s="487" customFormat="1" ht="28.5" customHeight="1" thickBot="1">
      <c r="A22" s="482" t="s">
        <v>352</v>
      </c>
      <c r="B22" s="489" t="s">
        <v>353</v>
      </c>
      <c r="C22" s="527">
        <f>SUM(C23:C40)</f>
        <v>268.60524450000003</v>
      </c>
      <c r="D22" s="491">
        <f>SUM(D23:D40)</f>
        <v>244.09871989999996</v>
      </c>
      <c r="E22" s="491">
        <f t="shared" ref="E22:N22" si="7">SUM(E23:E40)</f>
        <v>304.39088190000001</v>
      </c>
      <c r="F22" s="491">
        <f t="shared" si="7"/>
        <v>571.87857569999994</v>
      </c>
      <c r="G22" s="491">
        <f t="shared" si="7"/>
        <v>615.2759337</v>
      </c>
      <c r="H22" s="491">
        <f t="shared" si="7"/>
        <v>521.87378740000008</v>
      </c>
      <c r="I22" s="491">
        <f t="shared" si="7"/>
        <v>419.77894129999993</v>
      </c>
      <c r="J22" s="491">
        <f t="shared" si="7"/>
        <v>298.8981397</v>
      </c>
      <c r="K22" s="491">
        <f t="shared" si="7"/>
        <v>218.3104438</v>
      </c>
      <c r="L22" s="491">
        <f t="shared" si="7"/>
        <v>292.68197459999999</v>
      </c>
      <c r="M22" s="491">
        <f t="shared" si="7"/>
        <v>253.00932500000005</v>
      </c>
      <c r="N22" s="491">
        <f t="shared" si="7"/>
        <v>187.26187999999999</v>
      </c>
      <c r="O22" s="492">
        <f t="shared" si="4"/>
        <v>4196.0638475000005</v>
      </c>
    </row>
    <row r="23" spans="1:15" s="500" customFormat="1" ht="29.25" customHeight="1">
      <c r="A23" s="533" t="s">
        <v>354</v>
      </c>
      <c r="B23" s="646" t="s">
        <v>585</v>
      </c>
      <c r="C23" s="495">
        <v>72.700839999999999</v>
      </c>
      <c r="D23" s="534">
        <v>65.929400000000001</v>
      </c>
      <c r="E23" s="496">
        <v>87.455160000000006</v>
      </c>
      <c r="F23" s="496">
        <v>114.11188</v>
      </c>
      <c r="G23" s="535">
        <v>107.53512000000001</v>
      </c>
      <c r="H23" s="536">
        <v>103.49204</v>
      </c>
      <c r="I23" s="532">
        <v>76.704775999999995</v>
      </c>
      <c r="J23" s="497">
        <v>43.549329999999998</v>
      </c>
      <c r="K23" s="534">
        <v>27.710322000000001</v>
      </c>
      <c r="L23" s="537">
        <v>52.257835999999998</v>
      </c>
      <c r="M23" s="537">
        <v>48.399335999999998</v>
      </c>
      <c r="N23" s="509">
        <v>26.848040999999998</v>
      </c>
      <c r="O23" s="506">
        <f t="shared" si="4"/>
        <v>826.69408099999998</v>
      </c>
    </row>
    <row r="24" spans="1:15" s="500" customFormat="1" ht="29.25" customHeight="1">
      <c r="A24" s="538" t="s">
        <v>355</v>
      </c>
      <c r="B24" s="647" t="s">
        <v>356</v>
      </c>
      <c r="C24" s="507">
        <v>15.776783999999999</v>
      </c>
      <c r="D24" s="534">
        <v>14.899743000000001</v>
      </c>
      <c r="E24" s="496">
        <v>18.004940999999999</v>
      </c>
      <c r="F24" s="496">
        <v>43.649838000000003</v>
      </c>
      <c r="G24" s="504">
        <v>41.699781000000002</v>
      </c>
      <c r="H24" s="504">
        <v>42.783822000000001</v>
      </c>
      <c r="I24" s="532">
        <v>34.062786200000005</v>
      </c>
      <c r="J24" s="497">
        <v>17.544835299999999</v>
      </c>
      <c r="K24" s="534">
        <v>12.029707699999999</v>
      </c>
      <c r="L24" s="508">
        <v>20.7896669</v>
      </c>
      <c r="M24" s="508">
        <v>11.5681209</v>
      </c>
      <c r="N24" s="509">
        <v>7.2781053</v>
      </c>
      <c r="O24" s="506">
        <f t="shared" si="4"/>
        <v>280.08813129999999</v>
      </c>
    </row>
    <row r="25" spans="1:15" s="500" customFormat="1" ht="29.25" customHeight="1">
      <c r="A25" s="538" t="s">
        <v>357</v>
      </c>
      <c r="B25" s="647" t="s">
        <v>358</v>
      </c>
      <c r="C25" s="507">
        <v>25.459320000000002</v>
      </c>
      <c r="D25" s="534">
        <v>22.641120000000001</v>
      </c>
      <c r="E25" s="496">
        <v>26.369700000000002</v>
      </c>
      <c r="F25" s="496">
        <v>26.91666</v>
      </c>
      <c r="G25" s="504">
        <v>25.610279999999999</v>
      </c>
      <c r="H25" s="504">
        <v>27.417359999999999</v>
      </c>
      <c r="I25" s="532">
        <v>28.1449262</v>
      </c>
      <c r="J25" s="497">
        <v>27.2974712</v>
      </c>
      <c r="K25" s="534">
        <v>21.791789100000003</v>
      </c>
      <c r="L25" s="508">
        <v>26.579121600000001</v>
      </c>
      <c r="M25" s="508">
        <v>18.7089371</v>
      </c>
      <c r="N25" s="509">
        <v>11.6537019</v>
      </c>
      <c r="O25" s="506">
        <f t="shared" si="4"/>
        <v>288.59038709999999</v>
      </c>
    </row>
    <row r="26" spans="1:15" s="500" customFormat="1" ht="29.25" customHeight="1">
      <c r="A26" s="538" t="s">
        <v>359</v>
      </c>
      <c r="B26" s="647" t="s">
        <v>360</v>
      </c>
      <c r="C26" s="507">
        <v>23.667999999999999</v>
      </c>
      <c r="D26" s="534">
        <v>19.803000000000001</v>
      </c>
      <c r="E26" s="496">
        <v>25.376000000000001</v>
      </c>
      <c r="F26" s="496">
        <v>51.043799999999997</v>
      </c>
      <c r="G26" s="504">
        <v>46.984000000000002</v>
      </c>
      <c r="H26" s="504">
        <v>48.082000000000001</v>
      </c>
      <c r="I26" s="532">
        <v>43.319761</v>
      </c>
      <c r="J26" s="497">
        <v>28.761211500000002</v>
      </c>
      <c r="K26" s="534">
        <v>23.432475499999999</v>
      </c>
      <c r="L26" s="534">
        <v>36.523400500000001</v>
      </c>
      <c r="M26" s="508">
        <v>18.197877500000001</v>
      </c>
      <c r="N26" s="509">
        <v>11.972243499999999</v>
      </c>
      <c r="O26" s="506">
        <f t="shared" si="4"/>
        <v>377.1637695</v>
      </c>
    </row>
    <row r="27" spans="1:15" s="500" customFormat="1" ht="29.25" customHeight="1">
      <c r="A27" s="538" t="s">
        <v>361</v>
      </c>
      <c r="B27" s="647" t="s">
        <v>362</v>
      </c>
      <c r="C27" s="507">
        <v>5.6918550000000003</v>
      </c>
      <c r="D27" s="534">
        <v>5.3186429999999998</v>
      </c>
      <c r="E27" s="496">
        <v>7.1109119999999999</v>
      </c>
      <c r="F27" s="496">
        <v>10.058206500000001</v>
      </c>
      <c r="G27" s="504">
        <v>9.4093485000000001</v>
      </c>
      <c r="H27" s="504">
        <v>11.022147</v>
      </c>
      <c r="I27" s="532">
        <v>7.3023870000000004</v>
      </c>
      <c r="J27" s="497">
        <v>4.0993683999999995</v>
      </c>
      <c r="K27" s="534">
        <v>3.9395880000000001</v>
      </c>
      <c r="L27" s="534">
        <v>4.7645780999999996</v>
      </c>
      <c r="M27" s="508">
        <v>5.5372687999999997</v>
      </c>
      <c r="N27" s="509">
        <v>5.2049679000000006</v>
      </c>
      <c r="O27" s="506">
        <f t="shared" si="4"/>
        <v>79.459270200000006</v>
      </c>
    </row>
    <row r="28" spans="1:15" s="500" customFormat="1" ht="29.25" customHeight="1">
      <c r="A28" s="538" t="s">
        <v>363</v>
      </c>
      <c r="B28" s="647" t="s">
        <v>364</v>
      </c>
      <c r="C28" s="507">
        <v>11.1363558</v>
      </c>
      <c r="D28" s="534">
        <v>10.5335556</v>
      </c>
      <c r="E28" s="496">
        <v>15.6557976</v>
      </c>
      <c r="F28" s="496">
        <v>27.0633768</v>
      </c>
      <c r="G28" s="504">
        <v>24.330226800000002</v>
      </c>
      <c r="H28" s="504">
        <v>19.4536427</v>
      </c>
      <c r="I28" s="532">
        <v>16.697628099999999</v>
      </c>
      <c r="J28" s="497">
        <v>8.2013537999999997</v>
      </c>
      <c r="K28" s="534">
        <v>7.6283792000000004</v>
      </c>
      <c r="L28" s="534">
        <v>9.7741096999999986</v>
      </c>
      <c r="M28" s="508">
        <v>11.815088900000001</v>
      </c>
      <c r="N28" s="509">
        <v>10.244060599999999</v>
      </c>
      <c r="O28" s="506">
        <f t="shared" si="4"/>
        <v>172.53357560000003</v>
      </c>
    </row>
    <row r="29" spans="1:15" s="500" customFormat="1" ht="29.25" customHeight="1">
      <c r="A29" s="538" t="s">
        <v>365</v>
      </c>
      <c r="B29" s="647" t="s">
        <v>586</v>
      </c>
      <c r="C29" s="507">
        <v>6.9113579999999999</v>
      </c>
      <c r="D29" s="534">
        <v>6.6905400000000004</v>
      </c>
      <c r="E29" s="496">
        <v>9.0498239999999992</v>
      </c>
      <c r="F29" s="496">
        <v>10.75581</v>
      </c>
      <c r="G29" s="504">
        <v>11.287602</v>
      </c>
      <c r="H29" s="504">
        <v>10.655058</v>
      </c>
      <c r="I29" s="532">
        <v>9.7979758000000015</v>
      </c>
      <c r="J29" s="497">
        <v>6.4444639000000006</v>
      </c>
      <c r="K29" s="534">
        <v>6.0498798000000003</v>
      </c>
      <c r="L29" s="534">
        <v>6.1442877000000005</v>
      </c>
      <c r="M29" s="508">
        <v>8.4481535999999995</v>
      </c>
      <c r="N29" s="509">
        <v>7.3474240999999996</v>
      </c>
      <c r="O29" s="506">
        <f t="shared" si="4"/>
        <v>99.582376900000014</v>
      </c>
    </row>
    <row r="30" spans="1:15" s="500" customFormat="1" ht="29.25" customHeight="1">
      <c r="A30" s="538" t="s">
        <v>366</v>
      </c>
      <c r="B30" s="647" t="s">
        <v>367</v>
      </c>
      <c r="C30" s="507">
        <v>4.9290960000000004</v>
      </c>
      <c r="D30" s="534">
        <v>3.8241839999999998</v>
      </c>
      <c r="E30" s="496">
        <v>3.85284</v>
      </c>
      <c r="F30" s="496">
        <v>13.044408000000001</v>
      </c>
      <c r="G30" s="504">
        <v>19.093160999999998</v>
      </c>
      <c r="H30" s="504">
        <v>18.215544000000001</v>
      </c>
      <c r="I30" s="532">
        <v>16.189029999999999</v>
      </c>
      <c r="J30" s="497">
        <v>11.8871196</v>
      </c>
      <c r="K30" s="534">
        <v>7.0145460000000002</v>
      </c>
      <c r="L30" s="534">
        <v>8.6575589999999991</v>
      </c>
      <c r="M30" s="508">
        <v>5.571447</v>
      </c>
      <c r="N30" s="509">
        <v>4.2450144000000005</v>
      </c>
      <c r="O30" s="506">
        <f t="shared" si="4"/>
        <v>116.52394900000002</v>
      </c>
    </row>
    <row r="31" spans="1:15" s="500" customFormat="1" ht="29.25" customHeight="1">
      <c r="A31" s="538" t="s">
        <v>368</v>
      </c>
      <c r="B31" s="647" t="s">
        <v>369</v>
      </c>
      <c r="C31" s="507">
        <v>8.8846725000000006</v>
      </c>
      <c r="D31" s="534">
        <v>8.8389225000000007</v>
      </c>
      <c r="E31" s="496">
        <v>9.6525824999999994</v>
      </c>
      <c r="F31" s="496">
        <v>12.206099999999999</v>
      </c>
      <c r="G31" s="504">
        <v>12.979620000000001</v>
      </c>
      <c r="H31" s="504">
        <v>10.047817500000001</v>
      </c>
      <c r="I31" s="532">
        <v>5.7804849999999997</v>
      </c>
      <c r="J31" s="497">
        <v>1.6152658</v>
      </c>
      <c r="K31" s="534">
        <v>2.4011068</v>
      </c>
      <c r="L31" s="534">
        <v>7.5745915000000004</v>
      </c>
      <c r="M31" s="508">
        <v>9.1092055999999992</v>
      </c>
      <c r="N31" s="509">
        <v>8.6103773000000015</v>
      </c>
      <c r="O31" s="506">
        <f t="shared" si="4"/>
        <v>97.700746999999993</v>
      </c>
    </row>
    <row r="32" spans="1:15" s="500" customFormat="1" ht="29.25" customHeight="1">
      <c r="A32" s="538" t="s">
        <v>370</v>
      </c>
      <c r="B32" s="647" t="s">
        <v>371</v>
      </c>
      <c r="C32" s="507">
        <v>3.1785600000000001</v>
      </c>
      <c r="D32" s="534">
        <v>2.6012400000000002</v>
      </c>
      <c r="E32" s="496">
        <v>2.8453200000000001</v>
      </c>
      <c r="F32" s="496">
        <v>5.9564399999999997</v>
      </c>
      <c r="G32" s="504">
        <v>11.6106</v>
      </c>
      <c r="H32" s="504">
        <v>10.99056</v>
      </c>
      <c r="I32" s="532">
        <v>11.628985199999999</v>
      </c>
      <c r="J32" s="497">
        <v>9.9063698999999996</v>
      </c>
      <c r="K32" s="534">
        <v>6.2879210999999993</v>
      </c>
      <c r="L32" s="534">
        <v>4.87296</v>
      </c>
      <c r="M32" s="508">
        <v>3.6238524000000001</v>
      </c>
      <c r="N32" s="509">
        <v>2.4144147</v>
      </c>
      <c r="O32" s="506">
        <f t="shared" si="4"/>
        <v>75.917223300000018</v>
      </c>
    </row>
    <row r="33" spans="1:15" s="500" customFormat="1" ht="29.25" customHeight="1">
      <c r="A33" s="538" t="s">
        <v>372</v>
      </c>
      <c r="B33" s="647" t="s">
        <v>373</v>
      </c>
      <c r="C33" s="507">
        <v>24.314910000000001</v>
      </c>
      <c r="D33" s="534">
        <v>22.45467</v>
      </c>
      <c r="E33" s="496">
        <v>26.598465000000001</v>
      </c>
      <c r="F33" s="496">
        <v>51.054479999999998</v>
      </c>
      <c r="G33" s="504">
        <v>58.466459999999998</v>
      </c>
      <c r="H33" s="504">
        <v>35.398724999999999</v>
      </c>
      <c r="I33" s="532">
        <v>26.531258999999999</v>
      </c>
      <c r="J33" s="497">
        <v>19.575092999999999</v>
      </c>
      <c r="K33" s="534">
        <v>20.9504096</v>
      </c>
      <c r="L33" s="508">
        <v>23.058808199999998</v>
      </c>
      <c r="M33" s="508">
        <v>21.852136100000003</v>
      </c>
      <c r="N33" s="509">
        <v>23.3310563</v>
      </c>
      <c r="O33" s="506">
        <f t="shared" si="4"/>
        <v>353.5864722</v>
      </c>
    </row>
    <row r="34" spans="1:15" s="500" customFormat="1" ht="29.25" customHeight="1">
      <c r="A34" s="538" t="s">
        <v>374</v>
      </c>
      <c r="B34" s="647" t="s">
        <v>587</v>
      </c>
      <c r="C34" s="539">
        <v>20.005859999999998</v>
      </c>
      <c r="D34" s="534">
        <v>15.81894</v>
      </c>
      <c r="E34" s="496">
        <v>16.783560000000001</v>
      </c>
      <c r="F34" s="496">
        <v>38.414369999999998</v>
      </c>
      <c r="G34" s="504">
        <v>70.786064999999994</v>
      </c>
      <c r="H34" s="504">
        <v>64.289715000000001</v>
      </c>
      <c r="I34" s="532">
        <v>72.586033499999999</v>
      </c>
      <c r="J34" s="497">
        <v>67.473987400000013</v>
      </c>
      <c r="K34" s="534">
        <v>37.887218600000004</v>
      </c>
      <c r="L34" s="508">
        <v>29.5566417</v>
      </c>
      <c r="M34" s="508">
        <v>21.189606699999999</v>
      </c>
      <c r="N34" s="509">
        <v>16.511872499999999</v>
      </c>
      <c r="O34" s="506">
        <f t="shared" si="4"/>
        <v>471.30387039999994</v>
      </c>
    </row>
    <row r="35" spans="1:15" s="500" customFormat="1" ht="29.25" customHeight="1">
      <c r="A35" s="538" t="s">
        <v>375</v>
      </c>
      <c r="B35" s="647" t="s">
        <v>376</v>
      </c>
      <c r="C35" s="539">
        <v>15.325820999999999</v>
      </c>
      <c r="D35" s="534">
        <v>12.572846999999999</v>
      </c>
      <c r="E35" s="496">
        <v>15.841412999999999</v>
      </c>
      <c r="F35" s="496">
        <v>29.587761</v>
      </c>
      <c r="G35" s="504">
        <v>33.765416999999999</v>
      </c>
      <c r="H35" s="504">
        <v>22.756167000000001</v>
      </c>
      <c r="I35" s="532">
        <v>12.7466325</v>
      </c>
      <c r="J35" s="497">
        <v>12.0299525</v>
      </c>
      <c r="K35" s="534">
        <v>8.5528080000000006</v>
      </c>
      <c r="L35" s="508">
        <v>15.2247205</v>
      </c>
      <c r="M35" s="508">
        <v>14.2248935</v>
      </c>
      <c r="N35" s="509">
        <v>12.6292063</v>
      </c>
      <c r="O35" s="506">
        <f t="shared" si="4"/>
        <v>205.25763929999999</v>
      </c>
    </row>
    <row r="36" spans="1:15" s="500" customFormat="1" ht="29.25" customHeight="1">
      <c r="A36" s="538" t="s">
        <v>377</v>
      </c>
      <c r="B36" s="647" t="s">
        <v>588</v>
      </c>
      <c r="C36" s="539">
        <v>15.158609999999999</v>
      </c>
      <c r="D36" s="534">
        <v>19.158539999999999</v>
      </c>
      <c r="E36" s="496">
        <v>24.75375</v>
      </c>
      <c r="F36" s="496">
        <v>106.50909</v>
      </c>
      <c r="G36" s="504">
        <v>99.503519999999995</v>
      </c>
      <c r="H36" s="504">
        <v>49.164569999999998</v>
      </c>
      <c r="I36" s="532">
        <v>17.444579999999998</v>
      </c>
      <c r="J36" s="497">
        <v>4.7237400000000003</v>
      </c>
      <c r="K36" s="534">
        <v>3.63768</v>
      </c>
      <c r="L36" s="508">
        <v>20.01276</v>
      </c>
      <c r="M36" s="508">
        <v>38.675879999999999</v>
      </c>
      <c r="N36" s="509">
        <v>23.614560000000001</v>
      </c>
      <c r="O36" s="506">
        <f t="shared" si="4"/>
        <v>422.35727999999995</v>
      </c>
    </row>
    <row r="37" spans="1:15" s="500" customFormat="1" ht="29.25" customHeight="1">
      <c r="A37" s="538" t="s">
        <v>378</v>
      </c>
      <c r="B37" s="647" t="s">
        <v>589</v>
      </c>
      <c r="C37" s="539">
        <v>7.2415349999999998</v>
      </c>
      <c r="D37" s="534">
        <v>5.1124499999999999</v>
      </c>
      <c r="E37" s="496">
        <v>7.48062</v>
      </c>
      <c r="F37" s="496">
        <v>12.834045</v>
      </c>
      <c r="G37" s="504">
        <v>17.378550000000001</v>
      </c>
      <c r="H37" s="504">
        <v>12.25728</v>
      </c>
      <c r="I37" s="532">
        <v>7.1562732999999996</v>
      </c>
      <c r="J37" s="497">
        <v>8.3785770999999993</v>
      </c>
      <c r="K37" s="534">
        <v>5.4056835999999997</v>
      </c>
      <c r="L37" s="508">
        <v>7.2175272999999995</v>
      </c>
      <c r="M37" s="508">
        <v>7.1699862999999997</v>
      </c>
      <c r="N37" s="509">
        <v>6.4108092000000001</v>
      </c>
      <c r="O37" s="506">
        <f t="shared" si="4"/>
        <v>104.04333680000002</v>
      </c>
    </row>
    <row r="38" spans="1:15" s="500" customFormat="1" ht="29.25" customHeight="1">
      <c r="A38" s="538" t="s">
        <v>379</v>
      </c>
      <c r="B38" s="647" t="s">
        <v>590</v>
      </c>
      <c r="C38" s="539">
        <v>7.4122272000000002</v>
      </c>
      <c r="D38" s="534">
        <v>7.3388447999999995</v>
      </c>
      <c r="E38" s="496">
        <v>7.0404767999999995</v>
      </c>
      <c r="F38" s="496">
        <v>14.781110400000001</v>
      </c>
      <c r="G38" s="504">
        <v>15.520982400000001</v>
      </c>
      <c r="H38" s="504">
        <v>14.9434992</v>
      </c>
      <c r="I38" s="532">
        <v>11.7813765</v>
      </c>
      <c r="J38" s="497">
        <v>5.8636895000000004</v>
      </c>
      <c r="K38" s="534">
        <v>7.9652492000000006</v>
      </c>
      <c r="L38" s="508">
        <v>11.0475291</v>
      </c>
      <c r="M38" s="508">
        <v>7.5773809999999999</v>
      </c>
      <c r="N38" s="509">
        <v>8.2467085999999998</v>
      </c>
      <c r="O38" s="506">
        <f t="shared" si="4"/>
        <v>119.51907470000002</v>
      </c>
    </row>
    <row r="39" spans="1:15" s="500" customFormat="1" ht="29.25" customHeight="1">
      <c r="A39" s="538" t="s">
        <v>380</v>
      </c>
      <c r="B39" s="647" t="s">
        <v>481</v>
      </c>
      <c r="C39" s="539">
        <v>0</v>
      </c>
      <c r="D39" s="534">
        <v>0</v>
      </c>
      <c r="E39" s="496">
        <v>0</v>
      </c>
      <c r="F39" s="496">
        <v>0</v>
      </c>
      <c r="G39" s="504">
        <v>0</v>
      </c>
      <c r="H39" s="504">
        <v>0</v>
      </c>
      <c r="I39" s="532">
        <v>0</v>
      </c>
      <c r="J39" s="497">
        <v>0</v>
      </c>
      <c r="K39" s="534">
        <v>0</v>
      </c>
      <c r="L39" s="508">
        <v>0</v>
      </c>
      <c r="M39" s="508"/>
      <c r="N39" s="509"/>
      <c r="O39" s="506">
        <f t="shared" si="4"/>
        <v>0</v>
      </c>
    </row>
    <row r="40" spans="1:15" s="500" customFormat="1" ht="29.25" customHeight="1" thickBot="1">
      <c r="A40" s="538" t="s">
        <v>381</v>
      </c>
      <c r="B40" s="648" t="s">
        <v>591</v>
      </c>
      <c r="C40" s="539">
        <v>0.80944000000000005</v>
      </c>
      <c r="D40" s="534">
        <v>0.56208000000000002</v>
      </c>
      <c r="E40" s="496">
        <v>0.51951999999999998</v>
      </c>
      <c r="F40" s="496">
        <v>3.8912</v>
      </c>
      <c r="G40" s="504">
        <v>9.3152000000000008</v>
      </c>
      <c r="H40" s="504">
        <v>20.903839999999999</v>
      </c>
      <c r="I40" s="532">
        <v>21.904046000000001</v>
      </c>
      <c r="J40" s="497">
        <v>21.546310800000001</v>
      </c>
      <c r="K40" s="534">
        <v>15.6256796</v>
      </c>
      <c r="L40" s="508">
        <v>8.6258768000000003</v>
      </c>
      <c r="M40" s="508">
        <v>1.3401536000000001</v>
      </c>
      <c r="N40" s="509">
        <v>0.69931640000000006</v>
      </c>
      <c r="O40" s="506">
        <f t="shared" si="4"/>
        <v>105.7426632</v>
      </c>
    </row>
    <row r="41" spans="1:15" s="500" customFormat="1" ht="29.25" customHeight="1" thickBot="1">
      <c r="A41" s="482" t="s">
        <v>382</v>
      </c>
      <c r="B41" s="489" t="s">
        <v>383</v>
      </c>
      <c r="C41" s="527">
        <f>SUM(C42:C125)</f>
        <v>48.191807800000007</v>
      </c>
      <c r="D41" s="491">
        <f>SUM(D42:D125)</f>
        <v>40.904335800000005</v>
      </c>
      <c r="E41" s="491">
        <f t="shared" ref="E41:N41" si="8">SUM(E42:E125)</f>
        <v>50.431999300000001</v>
      </c>
      <c r="F41" s="491">
        <f t="shared" si="8"/>
        <v>115.61388700000001</v>
      </c>
      <c r="G41" s="491">
        <f t="shared" si="8"/>
        <v>137.09555550000002</v>
      </c>
      <c r="H41" s="491">
        <f t="shared" si="8"/>
        <v>118.3935979</v>
      </c>
      <c r="I41" s="491">
        <f t="shared" si="8"/>
        <v>89.686658000000008</v>
      </c>
      <c r="J41" s="491">
        <f t="shared" si="8"/>
        <v>54.059558100000011</v>
      </c>
      <c r="K41" s="491">
        <f t="shared" si="8"/>
        <v>53.25053849999999</v>
      </c>
      <c r="L41" s="491">
        <f t="shared" si="8"/>
        <v>84.25834230000001</v>
      </c>
      <c r="M41" s="491">
        <f t="shared" si="8"/>
        <v>72.206308500000006</v>
      </c>
      <c r="N41" s="491">
        <f t="shared" si="8"/>
        <v>52.903276699999999</v>
      </c>
      <c r="O41" s="492">
        <f t="shared" si="4"/>
        <v>916.99586539999996</v>
      </c>
    </row>
    <row r="42" spans="1:15" s="500" customFormat="1" ht="29.25" customHeight="1">
      <c r="A42" s="644" t="s">
        <v>384</v>
      </c>
      <c r="B42" s="646" t="s">
        <v>592</v>
      </c>
      <c r="C42" s="706">
        <v>0</v>
      </c>
      <c r="D42" s="675">
        <v>0.20448</v>
      </c>
      <c r="E42" s="676">
        <v>0</v>
      </c>
      <c r="F42" s="676">
        <v>0.58079999999999998</v>
      </c>
      <c r="G42" s="676">
        <v>1.2492000000000001</v>
      </c>
      <c r="H42" s="676">
        <v>3.4736400000000001</v>
      </c>
      <c r="I42" s="677">
        <v>0.56271840000000006</v>
      </c>
      <c r="J42" s="677">
        <v>0.342366</v>
      </c>
      <c r="K42" s="678">
        <v>1.3279167000000001</v>
      </c>
      <c r="L42" s="677">
        <v>0.2496015</v>
      </c>
      <c r="M42" s="657">
        <v>2.4195878999999998</v>
      </c>
      <c r="N42" s="707"/>
      <c r="O42" s="721">
        <f t="shared" si="4"/>
        <v>10.4103105</v>
      </c>
    </row>
    <row r="43" spans="1:15" s="500" customFormat="1" ht="29.25" customHeight="1">
      <c r="A43" s="538" t="s">
        <v>385</v>
      </c>
      <c r="B43" s="647" t="s">
        <v>593</v>
      </c>
      <c r="C43" s="708">
        <v>1.221255</v>
      </c>
      <c r="D43" s="680">
        <v>0.93636900000000001</v>
      </c>
      <c r="E43" s="681">
        <v>0.21861</v>
      </c>
      <c r="F43" s="681">
        <v>1.545264</v>
      </c>
      <c r="G43" s="682">
        <v>2.2019760000000002</v>
      </c>
      <c r="H43" s="682">
        <v>1.761606</v>
      </c>
      <c r="I43" s="683">
        <v>1.1964663999999998</v>
      </c>
      <c r="J43" s="684">
        <v>1.0870765</v>
      </c>
      <c r="K43" s="680">
        <v>1.7668051</v>
      </c>
      <c r="L43" s="683">
        <v>2.1814835000000001</v>
      </c>
      <c r="M43" s="660">
        <v>2.1025070000000001</v>
      </c>
      <c r="N43" s="709">
        <v>1.8797558999999999</v>
      </c>
      <c r="O43" s="673">
        <f t="shared" si="4"/>
        <v>18.099174400000003</v>
      </c>
    </row>
    <row r="44" spans="1:15" s="500" customFormat="1" ht="29.25" customHeight="1">
      <c r="A44" s="538" t="s">
        <v>386</v>
      </c>
      <c r="B44" s="647" t="s">
        <v>594</v>
      </c>
      <c r="C44" s="710">
        <v>3.1979744999999999</v>
      </c>
      <c r="D44" s="680">
        <v>2.8341495000000001</v>
      </c>
      <c r="E44" s="681">
        <v>3.3025859999999998</v>
      </c>
      <c r="F44" s="681">
        <v>9.1761389999999992</v>
      </c>
      <c r="G44" s="686">
        <v>9.9183420000000009</v>
      </c>
      <c r="H44" s="682">
        <v>9.4847760000000001</v>
      </c>
      <c r="I44" s="687">
        <v>6.0920304000000005</v>
      </c>
      <c r="J44" s="684">
        <v>2.7955839999999998</v>
      </c>
      <c r="K44" s="680">
        <v>3.5283568999999999</v>
      </c>
      <c r="L44" s="687">
        <v>6.9865240000000002</v>
      </c>
      <c r="M44" s="663">
        <v>6.5723332999999995</v>
      </c>
      <c r="N44" s="709">
        <v>4.9859062000000005</v>
      </c>
      <c r="O44" s="673">
        <f t="shared" si="4"/>
        <v>68.874701799999997</v>
      </c>
    </row>
    <row r="45" spans="1:15" s="500" customFormat="1" ht="29.25" customHeight="1">
      <c r="A45" s="538" t="s">
        <v>387</v>
      </c>
      <c r="B45" s="647" t="s">
        <v>388</v>
      </c>
      <c r="C45" s="710">
        <v>0.40914809999999996</v>
      </c>
      <c r="D45" s="680">
        <v>0.39104279999999997</v>
      </c>
      <c r="E45" s="681">
        <v>0.5193816</v>
      </c>
      <c r="F45" s="681">
        <v>0.43707809999999997</v>
      </c>
      <c r="G45" s="688">
        <v>0.4894734</v>
      </c>
      <c r="H45" s="682">
        <v>0.31678679999999998</v>
      </c>
      <c r="I45" s="688">
        <v>0.36060179999999997</v>
      </c>
      <c r="J45" s="684">
        <v>0.22593050000000001</v>
      </c>
      <c r="K45" s="680">
        <v>0.17992439999999998</v>
      </c>
      <c r="L45" s="687">
        <v>0.33108969999999999</v>
      </c>
      <c r="M45" s="663">
        <v>0.33437040000000001</v>
      </c>
      <c r="N45" s="709">
        <v>0.3669115</v>
      </c>
      <c r="O45" s="673">
        <f t="shared" si="4"/>
        <v>4.3617391000000003</v>
      </c>
    </row>
    <row r="46" spans="1:15" s="500" customFormat="1" ht="29.25" customHeight="1">
      <c r="A46" s="538" t="s">
        <v>389</v>
      </c>
      <c r="B46" s="647" t="s">
        <v>595</v>
      </c>
      <c r="C46" s="711">
        <v>0</v>
      </c>
      <c r="D46" s="689">
        <v>0</v>
      </c>
      <c r="E46" s="681">
        <v>0</v>
      </c>
      <c r="F46" s="681">
        <v>0</v>
      </c>
      <c r="G46" s="690">
        <v>0.25946999999999998</v>
      </c>
      <c r="H46" s="682">
        <v>1.6908300000000001</v>
      </c>
      <c r="I46" s="690">
        <v>0.27746459999999995</v>
      </c>
      <c r="J46" s="684">
        <v>0</v>
      </c>
      <c r="K46" s="680">
        <v>0.53256690000000007</v>
      </c>
      <c r="L46" s="683">
        <v>7.3611000000000006E-3</v>
      </c>
      <c r="M46" s="660">
        <v>1.3248837</v>
      </c>
      <c r="N46" s="709"/>
      <c r="O46" s="673">
        <f t="shared" si="4"/>
        <v>4.0925762999999993</v>
      </c>
    </row>
    <row r="47" spans="1:15" s="500" customFormat="1" ht="29.25" customHeight="1">
      <c r="A47" s="538" t="s">
        <v>390</v>
      </c>
      <c r="B47" s="647" t="s">
        <v>596</v>
      </c>
      <c r="C47" s="711">
        <v>0</v>
      </c>
      <c r="D47" s="712">
        <v>6.744E-2</v>
      </c>
      <c r="E47" s="681">
        <v>0</v>
      </c>
      <c r="F47" s="681">
        <v>0</v>
      </c>
      <c r="G47" s="690">
        <v>3.7920000000000002E-2</v>
      </c>
      <c r="H47" s="682">
        <v>1.80216</v>
      </c>
      <c r="I47" s="690">
        <v>5.8476255000000004</v>
      </c>
      <c r="J47" s="684">
        <v>4.1688527999999998</v>
      </c>
      <c r="K47" s="680">
        <v>1.4318346000000002</v>
      </c>
      <c r="L47" s="683">
        <v>0</v>
      </c>
      <c r="M47" s="660">
        <v>0.8057763</v>
      </c>
      <c r="N47" s="709"/>
      <c r="O47" s="673">
        <f t="shared" si="4"/>
        <v>14.161609200000001</v>
      </c>
    </row>
    <row r="48" spans="1:15" s="500" customFormat="1" ht="29.25" customHeight="1">
      <c r="A48" s="538" t="s">
        <v>391</v>
      </c>
      <c r="B48" s="647" t="s">
        <v>597</v>
      </c>
      <c r="C48" s="711">
        <v>0</v>
      </c>
      <c r="D48" s="680">
        <v>0.18427499999999999</v>
      </c>
      <c r="E48" s="681">
        <v>0.61454009999999992</v>
      </c>
      <c r="F48" s="681">
        <v>3.4996752</v>
      </c>
      <c r="G48" s="690">
        <v>3.1209017999999999</v>
      </c>
      <c r="H48" s="682">
        <v>3.0070101</v>
      </c>
      <c r="I48" s="690">
        <v>0.21846489999999999</v>
      </c>
      <c r="J48" s="684">
        <v>0</v>
      </c>
      <c r="K48" s="680">
        <v>0.78015869999999998</v>
      </c>
      <c r="L48" s="683">
        <v>1.6478423999999998</v>
      </c>
      <c r="M48" s="660">
        <v>1.8440841000000001</v>
      </c>
      <c r="N48" s="709">
        <v>1.2274893</v>
      </c>
      <c r="O48" s="673">
        <f t="shared" si="4"/>
        <v>16.1444416</v>
      </c>
    </row>
    <row r="49" spans="1:15" s="500" customFormat="1" ht="29.25" customHeight="1">
      <c r="A49" s="538" t="s">
        <v>392</v>
      </c>
      <c r="B49" s="647" t="s">
        <v>598</v>
      </c>
      <c r="C49" s="710">
        <v>0.51075000000000004</v>
      </c>
      <c r="D49" s="680">
        <v>5.6099999999999997E-2</v>
      </c>
      <c r="E49" s="681">
        <v>0.33660000000000001</v>
      </c>
      <c r="F49" s="681">
        <v>0.54225000000000001</v>
      </c>
      <c r="G49" s="686">
        <v>0.86346000000000001</v>
      </c>
      <c r="H49" s="682">
        <v>0.40278000000000003</v>
      </c>
      <c r="I49" s="687">
        <v>8.8653399999999993E-2</v>
      </c>
      <c r="J49" s="684">
        <v>0</v>
      </c>
      <c r="K49" s="680">
        <v>0</v>
      </c>
      <c r="L49" s="683">
        <v>0</v>
      </c>
      <c r="M49" s="660">
        <v>0</v>
      </c>
      <c r="N49" s="709">
        <v>7.9655199999999995E-2</v>
      </c>
      <c r="O49" s="673">
        <f t="shared" si="4"/>
        <v>2.8802485999999998</v>
      </c>
    </row>
    <row r="50" spans="1:15" s="487" customFormat="1" ht="29.25" customHeight="1">
      <c r="A50" s="538" t="s">
        <v>393</v>
      </c>
      <c r="B50" s="647" t="s">
        <v>599</v>
      </c>
      <c r="C50" s="710">
        <v>1.4159123999999998</v>
      </c>
      <c r="D50" s="680">
        <v>1.2333383999999998</v>
      </c>
      <c r="E50" s="681">
        <v>1.3743323999999999</v>
      </c>
      <c r="F50" s="681">
        <v>2.8687932000000003</v>
      </c>
      <c r="G50" s="682">
        <v>2.658852</v>
      </c>
      <c r="H50" s="682">
        <v>1.8963504</v>
      </c>
      <c r="I50" s="687">
        <v>1.7323583</v>
      </c>
      <c r="J50" s="684">
        <v>0.63746599999999998</v>
      </c>
      <c r="K50" s="680">
        <v>0.75179799999999997</v>
      </c>
      <c r="L50" s="682">
        <v>1.3902276999999998</v>
      </c>
      <c r="M50" s="660">
        <v>1.0986561000000001</v>
      </c>
      <c r="N50" s="713">
        <v>0.71779559999999998</v>
      </c>
      <c r="O50" s="673">
        <f t="shared" si="4"/>
        <v>17.775880499999996</v>
      </c>
    </row>
    <row r="51" spans="1:15" s="487" customFormat="1" ht="29.25" customHeight="1">
      <c r="A51" s="538" t="s">
        <v>394</v>
      </c>
      <c r="B51" s="647" t="s">
        <v>600</v>
      </c>
      <c r="C51" s="710">
        <v>1.0437000000000001</v>
      </c>
      <c r="D51" s="680">
        <v>0.91649999999999998</v>
      </c>
      <c r="E51" s="681">
        <v>0.99390000000000001</v>
      </c>
      <c r="F51" s="681">
        <v>0.94650000000000001</v>
      </c>
      <c r="G51" s="686">
        <v>1.1477999999999999</v>
      </c>
      <c r="H51" s="682">
        <v>1.0347</v>
      </c>
      <c r="I51" s="687">
        <v>1.0847097999999999</v>
      </c>
      <c r="J51" s="684">
        <v>1.0526454999999999</v>
      </c>
      <c r="K51" s="680">
        <v>0.62027769999999993</v>
      </c>
      <c r="L51" s="686">
        <v>0.95381490000000002</v>
      </c>
      <c r="M51" s="663">
        <v>1.0507888999999999</v>
      </c>
      <c r="N51" s="714">
        <v>1.0609343999999998</v>
      </c>
      <c r="O51" s="673">
        <f t="shared" si="4"/>
        <v>11.906271199999999</v>
      </c>
    </row>
    <row r="52" spans="1:15" s="487" customFormat="1" ht="29.25" customHeight="1">
      <c r="A52" s="538" t="s">
        <v>395</v>
      </c>
      <c r="B52" s="647" t="s">
        <v>601</v>
      </c>
      <c r="C52" s="710">
        <v>0.24005520000000002</v>
      </c>
      <c r="D52" s="680">
        <v>0.16155360000000002</v>
      </c>
      <c r="E52" s="681">
        <v>0.19008120000000001</v>
      </c>
      <c r="F52" s="681">
        <v>0.22126679999999999</v>
      </c>
      <c r="G52" s="692">
        <v>3.7451999999999997E-3</v>
      </c>
      <c r="H52" s="682">
        <v>0</v>
      </c>
      <c r="I52" s="692">
        <v>0</v>
      </c>
      <c r="J52" s="684">
        <v>0</v>
      </c>
      <c r="K52" s="680">
        <v>8.7091600000000005E-2</v>
      </c>
      <c r="L52" s="692">
        <v>0.2168214</v>
      </c>
      <c r="M52" s="667">
        <v>0.1646743</v>
      </c>
      <c r="N52" s="715">
        <v>0.22704779999999999</v>
      </c>
      <c r="O52" s="673">
        <f t="shared" si="4"/>
        <v>1.5123371000000001</v>
      </c>
    </row>
    <row r="53" spans="1:15" s="487" customFormat="1" ht="29.25" customHeight="1">
      <c r="A53" s="538" t="s">
        <v>396</v>
      </c>
      <c r="B53" s="647" t="s">
        <v>602</v>
      </c>
      <c r="C53" s="710">
        <v>0.31097999999999998</v>
      </c>
      <c r="D53" s="680">
        <v>0.19373199999999999</v>
      </c>
      <c r="E53" s="681">
        <v>0.32397999999999999</v>
      </c>
      <c r="F53" s="693">
        <v>0.41807800000000001</v>
      </c>
      <c r="G53" s="688">
        <v>0.60014199999999995</v>
      </c>
      <c r="H53" s="682">
        <v>0.30536799999999997</v>
      </c>
      <c r="I53" s="688">
        <v>0.63370480000000007</v>
      </c>
      <c r="J53" s="684">
        <v>0.4211762</v>
      </c>
      <c r="K53" s="680">
        <v>0.41044890000000001</v>
      </c>
      <c r="L53" s="688">
        <v>0.407443</v>
      </c>
      <c r="M53" s="664">
        <v>0.35919009999999996</v>
      </c>
      <c r="N53" s="716">
        <v>0.36825290000000005</v>
      </c>
      <c r="O53" s="673">
        <f t="shared" si="4"/>
        <v>4.7524958999999996</v>
      </c>
    </row>
    <row r="54" spans="1:15" s="487" customFormat="1" ht="29.25" customHeight="1">
      <c r="A54" s="538" t="s">
        <v>397</v>
      </c>
      <c r="B54" s="647" t="s">
        <v>603</v>
      </c>
      <c r="C54" s="710"/>
      <c r="D54" s="688">
        <v>7.0217999999999999E-3</v>
      </c>
      <c r="E54" s="681">
        <v>0.67518359999999999</v>
      </c>
      <c r="F54" s="693">
        <v>1.0441385999999999</v>
      </c>
      <c r="G54" s="688">
        <v>1.1272626000000001</v>
      </c>
      <c r="H54" s="682">
        <v>0.93804119999999991</v>
      </c>
      <c r="I54" s="688">
        <v>0.62978659999999997</v>
      </c>
      <c r="J54" s="684">
        <v>5.4984499999999999E-2</v>
      </c>
      <c r="K54" s="680">
        <v>0.10549589999999999</v>
      </c>
      <c r="L54" s="688">
        <v>0.61361060000000001</v>
      </c>
      <c r="M54" s="664">
        <v>0.75795709999999994</v>
      </c>
      <c r="N54" s="716">
        <v>0.65908409999999995</v>
      </c>
      <c r="O54" s="673">
        <f t="shared" si="4"/>
        <v>6.6125666000000001</v>
      </c>
    </row>
    <row r="55" spans="1:15" s="487" customFormat="1" ht="29.25" customHeight="1">
      <c r="A55" s="538" t="s">
        <v>398</v>
      </c>
      <c r="B55" s="647" t="s">
        <v>604</v>
      </c>
      <c r="C55" s="711">
        <v>0</v>
      </c>
      <c r="D55" s="717">
        <v>2.29824E-2</v>
      </c>
      <c r="E55" s="681">
        <v>0</v>
      </c>
      <c r="F55" s="681">
        <v>9.5936399999999991E-2</v>
      </c>
      <c r="G55" s="681">
        <v>0.1091664</v>
      </c>
      <c r="H55" s="682">
        <v>0.6239268</v>
      </c>
      <c r="I55" s="684">
        <v>0.1280318</v>
      </c>
      <c r="J55" s="684">
        <v>0</v>
      </c>
      <c r="K55" s="680">
        <v>0.2102041</v>
      </c>
      <c r="L55" s="684">
        <v>1.6795999999999998E-3</v>
      </c>
      <c r="M55" s="661">
        <v>0.43647240000000004</v>
      </c>
      <c r="N55" s="718"/>
      <c r="O55" s="673">
        <f t="shared" si="4"/>
        <v>1.6283999</v>
      </c>
    </row>
    <row r="56" spans="1:15" s="487" customFormat="1" ht="29.25" customHeight="1">
      <c r="A56" s="538" t="s">
        <v>399</v>
      </c>
      <c r="B56" s="647" t="s">
        <v>605</v>
      </c>
      <c r="C56" s="710">
        <v>0.36650100000000002</v>
      </c>
      <c r="D56" s="680">
        <v>0.28326899999999999</v>
      </c>
      <c r="E56" s="681">
        <v>0.390741</v>
      </c>
      <c r="F56" s="681">
        <v>0.976962</v>
      </c>
      <c r="G56" s="681">
        <v>1.3067550000000001</v>
      </c>
      <c r="H56" s="682">
        <v>1.225851</v>
      </c>
      <c r="I56" s="684">
        <v>0.88574019999999998</v>
      </c>
      <c r="J56" s="684">
        <v>0.43596879999999999</v>
      </c>
      <c r="K56" s="680">
        <v>0.3042434</v>
      </c>
      <c r="L56" s="684">
        <v>0.63246100000000005</v>
      </c>
      <c r="M56" s="661">
        <v>0.40572579999999997</v>
      </c>
      <c r="N56" s="709">
        <v>0.31675750000000003</v>
      </c>
      <c r="O56" s="673">
        <f t="shared" si="4"/>
        <v>7.5309757000000008</v>
      </c>
    </row>
    <row r="57" spans="1:15" s="487" customFormat="1" ht="29.25" customHeight="1">
      <c r="A57" s="538" t="s">
        <v>400</v>
      </c>
      <c r="B57" s="647" t="s">
        <v>606</v>
      </c>
      <c r="C57" s="710">
        <v>0</v>
      </c>
      <c r="D57" s="680">
        <v>0</v>
      </c>
      <c r="E57" s="681">
        <v>0</v>
      </c>
      <c r="F57" s="681">
        <v>0</v>
      </c>
      <c r="G57" s="681">
        <v>0</v>
      </c>
      <c r="H57" s="682">
        <v>0</v>
      </c>
      <c r="I57" s="684">
        <v>0</v>
      </c>
      <c r="J57" s="684">
        <v>0</v>
      </c>
      <c r="K57" s="680">
        <v>0</v>
      </c>
      <c r="L57" s="684">
        <v>0</v>
      </c>
      <c r="M57" s="661">
        <v>0</v>
      </c>
      <c r="N57" s="709"/>
      <c r="O57" s="673">
        <f t="shared" si="4"/>
        <v>0</v>
      </c>
    </row>
    <row r="58" spans="1:15" s="487" customFormat="1" ht="29.25" customHeight="1">
      <c r="A58" s="538" t="s">
        <v>401</v>
      </c>
      <c r="B58" s="647" t="s">
        <v>607</v>
      </c>
      <c r="C58" s="710">
        <v>0.1789492</v>
      </c>
      <c r="D58" s="680">
        <v>0.14181199999999999</v>
      </c>
      <c r="E58" s="681">
        <v>0.1798264</v>
      </c>
      <c r="F58" s="681">
        <v>0.15838760000000002</v>
      </c>
      <c r="G58" s="681">
        <v>0.17467479999999999</v>
      </c>
      <c r="H58" s="682">
        <v>0.15352160000000001</v>
      </c>
      <c r="I58" s="684">
        <v>0.17480289999999998</v>
      </c>
      <c r="J58" s="684">
        <v>0.13045289999999998</v>
      </c>
      <c r="K58" s="680">
        <v>0.1373856</v>
      </c>
      <c r="L58" s="684">
        <v>0.17383000000000001</v>
      </c>
      <c r="M58" s="661">
        <v>0.1686819</v>
      </c>
      <c r="N58" s="709">
        <v>0.18019939999999998</v>
      </c>
      <c r="O58" s="673">
        <f t="shared" si="4"/>
        <v>1.9525242999999997</v>
      </c>
    </row>
    <row r="59" spans="1:15" s="487" customFormat="1" ht="29.25" customHeight="1">
      <c r="A59" s="538" t="s">
        <v>402</v>
      </c>
      <c r="B59" s="647" t="s">
        <v>608</v>
      </c>
      <c r="C59" s="710">
        <v>0.86943199999999998</v>
      </c>
      <c r="D59" s="680">
        <v>0.80211200000000005</v>
      </c>
      <c r="E59" s="681">
        <v>0.87251199999999995</v>
      </c>
      <c r="F59" s="681">
        <v>0.84917600000000004</v>
      </c>
      <c r="G59" s="681">
        <v>0.87292000000000003</v>
      </c>
      <c r="H59" s="682">
        <v>0.82977599999999996</v>
      </c>
      <c r="I59" s="684">
        <v>0.82752369999999997</v>
      </c>
      <c r="J59" s="684">
        <v>0.53199490000000005</v>
      </c>
      <c r="K59" s="680">
        <v>0.55649090000000001</v>
      </c>
      <c r="L59" s="684">
        <v>0.80361369999999999</v>
      </c>
      <c r="M59" s="661">
        <v>0.81068370000000001</v>
      </c>
      <c r="N59" s="709">
        <v>0.87195630000000002</v>
      </c>
      <c r="O59" s="673">
        <f t="shared" si="4"/>
        <v>9.4981911999999991</v>
      </c>
    </row>
    <row r="60" spans="1:15" s="487" customFormat="1" ht="29.25" customHeight="1">
      <c r="A60" s="538" t="s">
        <v>403</v>
      </c>
      <c r="B60" s="647" t="s">
        <v>609</v>
      </c>
      <c r="C60" s="710">
        <v>1.4271408000000001</v>
      </c>
      <c r="D60" s="680">
        <v>1.2819551999999999</v>
      </c>
      <c r="E60" s="681">
        <v>1.2546120000000001</v>
      </c>
      <c r="F60" s="681">
        <v>1.238076</v>
      </c>
      <c r="G60" s="681">
        <v>1.2527088</v>
      </c>
      <c r="H60" s="682">
        <v>0.65523359999999997</v>
      </c>
      <c r="I60" s="684">
        <v>0.68274000000000001</v>
      </c>
      <c r="J60" s="684">
        <v>0.703152</v>
      </c>
      <c r="K60" s="680">
        <v>0.53328960000000003</v>
      </c>
      <c r="L60" s="684">
        <v>1.2468321</v>
      </c>
      <c r="M60" s="661">
        <v>0.66387790000000002</v>
      </c>
      <c r="N60" s="709">
        <v>0.70103789999999999</v>
      </c>
      <c r="O60" s="673">
        <f t="shared" si="4"/>
        <v>11.640655899999999</v>
      </c>
    </row>
    <row r="61" spans="1:15" s="487" customFormat="1" ht="29.25" customHeight="1">
      <c r="A61" s="538" t="s">
        <v>404</v>
      </c>
      <c r="B61" s="647" t="s">
        <v>610</v>
      </c>
      <c r="C61" s="710">
        <v>0.39464190000000005</v>
      </c>
      <c r="D61" s="680">
        <v>0.36293399999999998</v>
      </c>
      <c r="E61" s="681">
        <v>0.37554659999999995</v>
      </c>
      <c r="F61" s="681">
        <v>0.49291559999999995</v>
      </c>
      <c r="G61" s="681">
        <v>0.50778809999999996</v>
      </c>
      <c r="H61" s="682">
        <v>0.39757049999999999</v>
      </c>
      <c r="I61" s="684">
        <v>0.46349240000000003</v>
      </c>
      <c r="J61" s="684">
        <v>0.29130529999999999</v>
      </c>
      <c r="K61" s="680">
        <v>0.3181486</v>
      </c>
      <c r="L61" s="684">
        <v>0.40324450000000001</v>
      </c>
      <c r="M61" s="661">
        <v>0.28957140000000003</v>
      </c>
      <c r="N61" s="709">
        <v>0.29118149999999998</v>
      </c>
      <c r="O61" s="673">
        <f t="shared" si="4"/>
        <v>4.5883403999999999</v>
      </c>
    </row>
    <row r="62" spans="1:15" s="487" customFormat="1" ht="29.25" customHeight="1">
      <c r="A62" s="538" t="s">
        <v>405</v>
      </c>
      <c r="B62" s="647" t="s">
        <v>611</v>
      </c>
      <c r="C62" s="710">
        <v>0.2238464</v>
      </c>
      <c r="D62" s="680">
        <v>0.19162879999999999</v>
      </c>
      <c r="E62" s="681">
        <v>0.201992</v>
      </c>
      <c r="F62" s="681">
        <v>0.28463679999999997</v>
      </c>
      <c r="G62" s="681">
        <v>0.27953279999999997</v>
      </c>
      <c r="H62" s="682">
        <v>0.101048</v>
      </c>
      <c r="I62" s="684">
        <v>0.16737570000000002</v>
      </c>
      <c r="J62" s="684">
        <v>2.0061599999999999E-2</v>
      </c>
      <c r="K62" s="680">
        <v>0.12664610000000001</v>
      </c>
      <c r="L62" s="684">
        <v>0.25654589999999999</v>
      </c>
      <c r="M62" s="661">
        <v>0.16646720000000001</v>
      </c>
      <c r="N62" s="709">
        <v>0.2198918</v>
      </c>
      <c r="O62" s="673">
        <f t="shared" si="4"/>
        <v>2.2396731000000001</v>
      </c>
    </row>
    <row r="63" spans="1:15" s="487" customFormat="1" ht="29.25" customHeight="1">
      <c r="A63" s="538" t="s">
        <v>406</v>
      </c>
      <c r="B63" s="647" t="s">
        <v>409</v>
      </c>
      <c r="C63" s="710">
        <v>0.39776040000000001</v>
      </c>
      <c r="D63" s="680">
        <v>0.4678254</v>
      </c>
      <c r="E63" s="681">
        <v>0.50096580000000002</v>
      </c>
      <c r="F63" s="681">
        <v>0.67327080000000006</v>
      </c>
      <c r="G63" s="681">
        <v>0.68525580000000008</v>
      </c>
      <c r="H63" s="682">
        <v>0.57853019999999999</v>
      </c>
      <c r="I63" s="684">
        <v>0.51108969999999998</v>
      </c>
      <c r="J63" s="684">
        <v>0.23109839999999998</v>
      </c>
      <c r="K63" s="680">
        <v>0.38510659999999997</v>
      </c>
      <c r="L63" s="684">
        <v>0.5917692</v>
      </c>
      <c r="M63" s="661">
        <v>0.5405915</v>
      </c>
      <c r="N63" s="709">
        <v>0.55943959999999993</v>
      </c>
      <c r="O63" s="673">
        <f t="shared" si="4"/>
        <v>6.1227033999999998</v>
      </c>
    </row>
    <row r="64" spans="1:15" s="487" customFormat="1" ht="29.25" customHeight="1">
      <c r="A64" s="538" t="s">
        <v>407</v>
      </c>
      <c r="B64" s="647" t="s">
        <v>612</v>
      </c>
      <c r="C64" s="710">
        <v>1.2984000000000001E-2</v>
      </c>
      <c r="D64" s="680">
        <v>7.6656000000000002E-2</v>
      </c>
      <c r="E64" s="681">
        <v>0.62239199999999995</v>
      </c>
      <c r="F64" s="681">
        <v>0.39410400000000001</v>
      </c>
      <c r="G64" s="681">
        <v>0.24290400000000001</v>
      </c>
      <c r="H64" s="682">
        <v>0</v>
      </c>
      <c r="I64" s="684">
        <v>0</v>
      </c>
      <c r="J64" s="684">
        <v>0</v>
      </c>
      <c r="K64" s="680">
        <v>0</v>
      </c>
      <c r="L64" s="684">
        <v>0</v>
      </c>
      <c r="M64" s="661">
        <v>0</v>
      </c>
      <c r="N64" s="709"/>
      <c r="O64" s="673">
        <f t="shared" si="4"/>
        <v>1.34904</v>
      </c>
    </row>
    <row r="65" spans="1:15" s="487" customFormat="1" ht="29.25" customHeight="1">
      <c r="A65" s="538" t="s">
        <v>408</v>
      </c>
      <c r="B65" s="647" t="s">
        <v>613</v>
      </c>
      <c r="C65" s="710">
        <v>0.334206</v>
      </c>
      <c r="D65" s="680">
        <v>0.41952</v>
      </c>
      <c r="E65" s="681">
        <v>0.56240199999999996</v>
      </c>
      <c r="F65" s="681">
        <v>1.594266</v>
      </c>
      <c r="G65" s="681">
        <v>1.9186399999999999</v>
      </c>
      <c r="H65" s="682">
        <v>1.57795</v>
      </c>
      <c r="I65" s="684">
        <v>0.74437299999999995</v>
      </c>
      <c r="J65" s="684">
        <v>0.21605849999999999</v>
      </c>
      <c r="K65" s="680">
        <v>0.12902649999999999</v>
      </c>
      <c r="L65" s="684">
        <v>0.3364993</v>
      </c>
      <c r="M65" s="661">
        <v>0.64612519999999996</v>
      </c>
      <c r="N65" s="709">
        <v>0.48804950000000002</v>
      </c>
      <c r="O65" s="673">
        <f t="shared" si="4"/>
        <v>8.967115999999999</v>
      </c>
    </row>
    <row r="66" spans="1:15" s="487" customFormat="1" ht="29.25" customHeight="1">
      <c r="A66" s="538" t="s">
        <v>410</v>
      </c>
      <c r="B66" s="647" t="s">
        <v>614</v>
      </c>
      <c r="C66" s="710">
        <v>0.225824</v>
      </c>
      <c r="D66" s="680">
        <v>0.23696</v>
      </c>
      <c r="E66" s="681">
        <v>0.24832000000000001</v>
      </c>
      <c r="F66" s="681">
        <v>0.21143999999999999</v>
      </c>
      <c r="G66" s="682">
        <v>0.21054400000000001</v>
      </c>
      <c r="H66" s="682">
        <v>0.12756799999999999</v>
      </c>
      <c r="I66" s="683">
        <v>0</v>
      </c>
      <c r="J66" s="684">
        <v>5.5115600000000001E-2</v>
      </c>
      <c r="K66" s="680">
        <v>7.0227200000000004E-2</v>
      </c>
      <c r="L66" s="683">
        <v>0.1140487</v>
      </c>
      <c r="M66" s="660">
        <v>0.14018659999999999</v>
      </c>
      <c r="N66" s="709">
        <v>0.1670422</v>
      </c>
      <c r="O66" s="673">
        <f t="shared" si="4"/>
        <v>1.8072762999999996</v>
      </c>
    </row>
    <row r="67" spans="1:15" s="487" customFormat="1" ht="29.25" customHeight="1">
      <c r="A67" s="538" t="s">
        <v>411</v>
      </c>
      <c r="B67" s="647" t="s">
        <v>615</v>
      </c>
      <c r="C67" s="711">
        <v>8.7929999999999994E-2</v>
      </c>
      <c r="D67" s="680">
        <v>5.4539999999999996E-3</v>
      </c>
      <c r="E67" s="681">
        <v>0</v>
      </c>
      <c r="F67" s="681">
        <v>0.19211400000000001</v>
      </c>
      <c r="G67" s="682">
        <v>0.19306799999999999</v>
      </c>
      <c r="H67" s="682">
        <v>2.1672E-2</v>
      </c>
      <c r="I67" s="683">
        <v>0</v>
      </c>
      <c r="J67" s="684">
        <v>0</v>
      </c>
      <c r="K67" s="680">
        <v>0</v>
      </c>
      <c r="L67" s="683">
        <v>0</v>
      </c>
      <c r="M67" s="660">
        <v>0</v>
      </c>
      <c r="N67" s="709"/>
      <c r="O67" s="673">
        <f t="shared" si="4"/>
        <v>0.50023800000000007</v>
      </c>
    </row>
    <row r="68" spans="1:15" s="487" customFormat="1" ht="29.25" customHeight="1">
      <c r="A68" s="538" t="s">
        <v>412</v>
      </c>
      <c r="B68" s="647" t="s">
        <v>616</v>
      </c>
      <c r="C68" s="711">
        <v>0</v>
      </c>
      <c r="D68" s="680">
        <v>0</v>
      </c>
      <c r="E68" s="681">
        <v>0.32995799999999997</v>
      </c>
      <c r="F68" s="681">
        <v>0.53701200000000004</v>
      </c>
      <c r="G68" s="682">
        <v>0.851688</v>
      </c>
      <c r="H68" s="682">
        <v>0.64178999999999997</v>
      </c>
      <c r="I68" s="683">
        <v>0.42661450000000001</v>
      </c>
      <c r="J68" s="684">
        <v>0</v>
      </c>
      <c r="K68" s="680">
        <v>0</v>
      </c>
      <c r="L68" s="683">
        <v>0.1887093</v>
      </c>
      <c r="M68" s="660">
        <v>1.4961700000000001E-2</v>
      </c>
      <c r="N68" s="709"/>
      <c r="O68" s="673">
        <f t="shared" si="4"/>
        <v>2.9907335000000002</v>
      </c>
    </row>
    <row r="69" spans="1:15" s="487" customFormat="1" ht="29.25" customHeight="1">
      <c r="A69" s="538" t="s">
        <v>413</v>
      </c>
      <c r="B69" s="647" t="s">
        <v>617</v>
      </c>
      <c r="C69" s="710">
        <v>0.7644671999999999</v>
      </c>
      <c r="D69" s="680">
        <v>0.59315759999999995</v>
      </c>
      <c r="E69" s="681">
        <v>0.51895619999999998</v>
      </c>
      <c r="F69" s="681">
        <v>0.57423869999999999</v>
      </c>
      <c r="G69" s="682">
        <v>1.0101104999999999</v>
      </c>
      <c r="H69" s="682">
        <v>1.0297286999999999</v>
      </c>
      <c r="I69" s="683">
        <v>1.5161013000000001</v>
      </c>
      <c r="J69" s="684">
        <v>1.4168007</v>
      </c>
      <c r="K69" s="680">
        <v>0.85883490000000007</v>
      </c>
      <c r="L69" s="683">
        <v>0.87769710000000001</v>
      </c>
      <c r="M69" s="660">
        <v>0.81084780000000001</v>
      </c>
      <c r="N69" s="709">
        <v>0.7642215</v>
      </c>
      <c r="O69" s="673">
        <f t="shared" si="4"/>
        <v>10.7351622</v>
      </c>
    </row>
    <row r="70" spans="1:15" s="487" customFormat="1" ht="29.25" customHeight="1">
      <c r="A70" s="538" t="s">
        <v>414</v>
      </c>
      <c r="B70" s="647" t="s">
        <v>618</v>
      </c>
      <c r="C70" s="711">
        <v>0.271536</v>
      </c>
      <c r="D70" s="680">
        <v>0.16103999999999999</v>
      </c>
      <c r="E70" s="681">
        <v>0.49003200000000002</v>
      </c>
      <c r="F70" s="681">
        <v>0.37368000000000001</v>
      </c>
      <c r="G70" s="682">
        <v>0.61622399999999999</v>
      </c>
      <c r="H70" s="682">
        <v>0.87672000000000005</v>
      </c>
      <c r="I70" s="683">
        <v>0.7855702</v>
      </c>
      <c r="J70" s="684">
        <v>0.65853069999999991</v>
      </c>
      <c r="K70" s="680">
        <v>0.45813019999999999</v>
      </c>
      <c r="L70" s="683">
        <v>0.71782009999999996</v>
      </c>
      <c r="M70" s="660">
        <v>0</v>
      </c>
      <c r="N70" s="709"/>
      <c r="O70" s="673">
        <f t="shared" si="4"/>
        <v>5.4092832</v>
      </c>
    </row>
    <row r="71" spans="1:15" s="487" customFormat="1" ht="29.25" customHeight="1">
      <c r="A71" s="538" t="s">
        <v>415</v>
      </c>
      <c r="B71" s="647" t="s">
        <v>619</v>
      </c>
      <c r="C71" s="710"/>
      <c r="D71" s="680">
        <v>0</v>
      </c>
      <c r="E71" s="681">
        <v>0</v>
      </c>
      <c r="F71" s="681">
        <v>0.11601</v>
      </c>
      <c r="G71" s="682">
        <v>0.20194000000000001</v>
      </c>
      <c r="H71" s="682">
        <v>0.12096999999999999</v>
      </c>
      <c r="I71" s="683">
        <v>0.15974170000000001</v>
      </c>
      <c r="J71" s="684">
        <v>0.1351156</v>
      </c>
      <c r="K71" s="680">
        <v>0.14723359999999999</v>
      </c>
      <c r="L71" s="683">
        <v>3.5572300000000001E-2</v>
      </c>
      <c r="M71" s="660">
        <v>0.12582950000000001</v>
      </c>
      <c r="N71" s="709">
        <v>3.6735699999999996E-2</v>
      </c>
      <c r="O71" s="673">
        <f t="shared" si="4"/>
        <v>1.0791483999999998</v>
      </c>
    </row>
    <row r="72" spans="1:15" s="487" customFormat="1" ht="29.25" customHeight="1">
      <c r="A72" s="538" t="s">
        <v>416</v>
      </c>
      <c r="B72" s="647" t="s">
        <v>620</v>
      </c>
      <c r="C72" s="710">
        <v>1.0049760000000001</v>
      </c>
      <c r="D72" s="680">
        <v>0.73483200000000004</v>
      </c>
      <c r="E72" s="681">
        <v>0.93189599999999995</v>
      </c>
      <c r="F72" s="681">
        <v>3.014424</v>
      </c>
      <c r="G72" s="682">
        <v>3.577896</v>
      </c>
      <c r="H72" s="682">
        <v>3.316824</v>
      </c>
      <c r="I72" s="683">
        <v>3.1677808999999999</v>
      </c>
      <c r="J72" s="684">
        <v>2.5172808999999998</v>
      </c>
      <c r="K72" s="680">
        <v>1.5246904999999999</v>
      </c>
      <c r="L72" s="683">
        <v>1.7797168999999999</v>
      </c>
      <c r="M72" s="660">
        <v>1.1481363</v>
      </c>
      <c r="N72" s="709">
        <v>0.833731</v>
      </c>
      <c r="O72" s="673">
        <f t="shared" si="4"/>
        <v>23.552184499999999</v>
      </c>
    </row>
    <row r="73" spans="1:15" s="487" customFormat="1" ht="29.25" customHeight="1">
      <c r="A73" s="538" t="s">
        <v>417</v>
      </c>
      <c r="B73" s="647" t="s">
        <v>621</v>
      </c>
      <c r="C73" s="710">
        <v>1.9761839999999999</v>
      </c>
      <c r="D73" s="680">
        <v>1.730988</v>
      </c>
      <c r="E73" s="681">
        <v>2.7097560000000001</v>
      </c>
      <c r="F73" s="681">
        <v>7.3659600000000003</v>
      </c>
      <c r="G73" s="682">
        <v>8.0246879999999994</v>
      </c>
      <c r="H73" s="682">
        <v>7.5562199999999997</v>
      </c>
      <c r="I73" s="683">
        <v>4.0011393999999996</v>
      </c>
      <c r="J73" s="684">
        <v>0.80615840000000005</v>
      </c>
      <c r="K73" s="680">
        <v>0.1877538</v>
      </c>
      <c r="L73" s="683">
        <v>2.1636962999999998</v>
      </c>
      <c r="M73" s="660">
        <v>7.9801999999999998E-3</v>
      </c>
      <c r="N73" s="709"/>
      <c r="O73" s="673">
        <f t="shared" si="4"/>
        <v>36.530524099999994</v>
      </c>
    </row>
    <row r="74" spans="1:15" s="487" customFormat="1" ht="29.25" customHeight="1">
      <c r="A74" s="538" t="s">
        <v>418</v>
      </c>
      <c r="B74" s="647" t="s">
        <v>622</v>
      </c>
      <c r="C74" s="710">
        <v>0.63819000000000004</v>
      </c>
      <c r="D74" s="680">
        <v>0.316386</v>
      </c>
      <c r="E74" s="681">
        <v>4.1202000000000003E-2</v>
      </c>
      <c r="F74" s="681">
        <v>0.93447899999999995</v>
      </c>
      <c r="G74" s="682">
        <v>0.89989200000000003</v>
      </c>
      <c r="H74" s="682">
        <v>0.27549899999999999</v>
      </c>
      <c r="I74" s="683">
        <v>7.5339500000000004E-2</v>
      </c>
      <c r="J74" s="684">
        <v>1.6253500000000001E-2</v>
      </c>
      <c r="K74" s="680">
        <v>0.74512400000000001</v>
      </c>
      <c r="L74" s="683">
        <v>1.7098925</v>
      </c>
      <c r="M74" s="660">
        <v>1.9053102</v>
      </c>
      <c r="N74" s="709">
        <v>1.8508278999999999</v>
      </c>
      <c r="O74" s="673">
        <f t="shared" si="4"/>
        <v>9.4083956000000004</v>
      </c>
    </row>
    <row r="75" spans="1:15" s="487" customFormat="1" ht="29.25" customHeight="1">
      <c r="A75" s="538" t="s">
        <v>419</v>
      </c>
      <c r="B75" s="647" t="s">
        <v>623</v>
      </c>
      <c r="C75" s="710">
        <v>0.73817100000000002</v>
      </c>
      <c r="D75" s="680">
        <v>0.59629500000000002</v>
      </c>
      <c r="E75" s="681">
        <v>0.72645300000000002</v>
      </c>
      <c r="F75" s="681">
        <v>2.5911900000000001</v>
      </c>
      <c r="G75" s="682">
        <v>3.0463019999999998</v>
      </c>
      <c r="H75" s="682">
        <v>2.388582</v>
      </c>
      <c r="I75" s="683">
        <v>2.0385333999999999</v>
      </c>
      <c r="J75" s="684">
        <v>1.3066926000000001</v>
      </c>
      <c r="K75" s="680">
        <v>1.0471115</v>
      </c>
      <c r="L75" s="683">
        <v>1.3568553999999999</v>
      </c>
      <c r="M75" s="660">
        <v>1.0761839</v>
      </c>
      <c r="N75" s="709">
        <v>0.8816518000000001</v>
      </c>
      <c r="O75" s="673">
        <f t="shared" ref="O75:O141" si="9">SUM(C75:N75)</f>
        <v>17.794021600000001</v>
      </c>
    </row>
    <row r="76" spans="1:15" s="487" customFormat="1" ht="29.25" customHeight="1">
      <c r="A76" s="538" t="s">
        <v>420</v>
      </c>
      <c r="B76" s="647" t="s">
        <v>624</v>
      </c>
      <c r="C76" s="710">
        <v>1.680768</v>
      </c>
      <c r="D76" s="680">
        <v>1.4214599999999999</v>
      </c>
      <c r="E76" s="681">
        <v>1.6315919999999999</v>
      </c>
      <c r="F76" s="681">
        <v>6.5066759999999997</v>
      </c>
      <c r="G76" s="682">
        <v>7.4119679999999999</v>
      </c>
      <c r="H76" s="682">
        <v>6.8001480000000001</v>
      </c>
      <c r="I76" s="683">
        <v>3.8039913999999997</v>
      </c>
      <c r="J76" s="684">
        <v>1.2571883000000001</v>
      </c>
      <c r="K76" s="680">
        <v>1.6039418000000001</v>
      </c>
      <c r="L76" s="683">
        <v>3.7804785999999999</v>
      </c>
      <c r="M76" s="660">
        <v>4.0390185000000001</v>
      </c>
      <c r="N76" s="709">
        <v>2.4211512000000002</v>
      </c>
      <c r="O76" s="673">
        <f t="shared" si="9"/>
        <v>42.358381799999997</v>
      </c>
    </row>
    <row r="77" spans="1:15" s="487" customFormat="1" ht="29.25" customHeight="1">
      <c r="A77" s="538" t="s">
        <v>421</v>
      </c>
      <c r="B77" s="647" t="s">
        <v>625</v>
      </c>
      <c r="C77" s="710">
        <v>3.2229000000000001</v>
      </c>
      <c r="D77" s="680">
        <v>2.7057000000000002</v>
      </c>
      <c r="E77" s="681">
        <v>2.8283999999999998</v>
      </c>
      <c r="F77" s="681">
        <v>3.9786000000000001</v>
      </c>
      <c r="G77" s="682">
        <v>5.5305</v>
      </c>
      <c r="H77" s="682">
        <v>5.0304000000000002</v>
      </c>
      <c r="I77" s="683">
        <v>5.1600029999999997</v>
      </c>
      <c r="J77" s="684">
        <v>4.9648770000000004</v>
      </c>
      <c r="K77" s="680">
        <v>4.2201659999999999</v>
      </c>
      <c r="L77" s="683">
        <v>3.9611489999999998</v>
      </c>
      <c r="M77" s="660">
        <v>3.3425639999999999</v>
      </c>
      <c r="N77" s="709">
        <v>3.045258</v>
      </c>
      <c r="O77" s="673">
        <f t="shared" si="9"/>
        <v>47.990516999999997</v>
      </c>
    </row>
    <row r="78" spans="1:15" s="487" customFormat="1" ht="29.25" customHeight="1">
      <c r="A78" s="538" t="s">
        <v>422</v>
      </c>
      <c r="B78" s="647" t="s">
        <v>626</v>
      </c>
      <c r="C78" s="710">
        <v>1.52901</v>
      </c>
      <c r="D78" s="680">
        <v>1.0062990000000001</v>
      </c>
      <c r="E78" s="681">
        <v>2.4960412999999999</v>
      </c>
      <c r="F78" s="695">
        <v>6.3270900000000001</v>
      </c>
      <c r="G78" s="682">
        <v>6.4794239999999999</v>
      </c>
      <c r="H78" s="682">
        <v>5.3766090000000002</v>
      </c>
      <c r="I78" s="683">
        <v>2.7350097</v>
      </c>
      <c r="J78" s="684">
        <v>0.75517580000000006</v>
      </c>
      <c r="K78" s="680">
        <v>1.6429481000000001</v>
      </c>
      <c r="L78" s="683">
        <v>2.9468394999999998</v>
      </c>
      <c r="M78" s="660">
        <v>1.5918863000000001</v>
      </c>
      <c r="N78" s="709"/>
      <c r="O78" s="673">
        <f t="shared" si="9"/>
        <v>32.886332700000004</v>
      </c>
    </row>
    <row r="79" spans="1:15" s="487" customFormat="1" ht="29.25" customHeight="1">
      <c r="A79" s="538" t="s">
        <v>423</v>
      </c>
      <c r="B79" s="647" t="s">
        <v>627</v>
      </c>
      <c r="C79" s="711">
        <v>0.59149799999999997</v>
      </c>
      <c r="D79" s="680">
        <v>0.502722</v>
      </c>
      <c r="E79" s="681">
        <v>0.47478599999999999</v>
      </c>
      <c r="F79" s="681">
        <v>0.99892800000000004</v>
      </c>
      <c r="G79" s="682">
        <v>1.092924</v>
      </c>
      <c r="H79" s="682">
        <v>0.92874599999999996</v>
      </c>
      <c r="I79" s="683">
        <v>0.7156226</v>
      </c>
      <c r="J79" s="684">
        <v>0.1942401</v>
      </c>
      <c r="K79" s="680">
        <v>0.32659749999999999</v>
      </c>
      <c r="L79" s="683">
        <v>0.62319190000000002</v>
      </c>
      <c r="M79" s="660">
        <v>0.65998060000000003</v>
      </c>
      <c r="N79" s="709">
        <v>0.7098816</v>
      </c>
      <c r="O79" s="673">
        <f t="shared" si="9"/>
        <v>7.8191183000000004</v>
      </c>
    </row>
    <row r="80" spans="1:15" s="487" customFormat="1" ht="29.25" customHeight="1">
      <c r="A80" s="538" t="s">
        <v>424</v>
      </c>
      <c r="B80" s="647" t="s">
        <v>628</v>
      </c>
      <c r="C80" s="710">
        <v>1.0238507999999999</v>
      </c>
      <c r="D80" s="680">
        <v>0.73248840000000004</v>
      </c>
      <c r="E80" s="681">
        <v>0.72243360000000001</v>
      </c>
      <c r="F80" s="681">
        <v>0.7451892</v>
      </c>
      <c r="G80" s="682">
        <v>1.3502160000000001</v>
      </c>
      <c r="H80" s="682">
        <v>3.6671292000000002</v>
      </c>
      <c r="I80" s="683">
        <v>4.5977772999999997</v>
      </c>
      <c r="J80" s="684">
        <v>4.5328014000000003</v>
      </c>
      <c r="K80" s="680">
        <v>3.0317080000000001</v>
      </c>
      <c r="L80" s="683">
        <v>2.3762452000000001</v>
      </c>
      <c r="M80" s="660">
        <v>1.5983919</v>
      </c>
      <c r="N80" s="709">
        <v>1.2421836000000002</v>
      </c>
      <c r="O80" s="673">
        <f t="shared" si="9"/>
        <v>25.620414599999997</v>
      </c>
    </row>
    <row r="81" spans="1:15" s="487" customFormat="1" ht="29.25" customHeight="1">
      <c r="A81" s="538" t="s">
        <v>425</v>
      </c>
      <c r="B81" s="647" t="s">
        <v>629</v>
      </c>
      <c r="C81" s="710">
        <v>0.30686040000000003</v>
      </c>
      <c r="D81" s="680">
        <v>0.1642536</v>
      </c>
      <c r="E81" s="681">
        <v>0.42590520000000004</v>
      </c>
      <c r="F81" s="681">
        <v>1.1681963999999998</v>
      </c>
      <c r="G81" s="682">
        <v>1.265922</v>
      </c>
      <c r="H81" s="682">
        <v>1.3266792000000001</v>
      </c>
      <c r="I81" s="683">
        <v>0.23115639999999998</v>
      </c>
      <c r="J81" s="684">
        <v>0</v>
      </c>
      <c r="K81" s="680">
        <v>2.5577799999999998E-2</v>
      </c>
      <c r="L81" s="683">
        <v>0.51579929999999996</v>
      </c>
      <c r="M81" s="660">
        <v>0.30893809999999999</v>
      </c>
      <c r="N81" s="709">
        <v>0.25192039999999999</v>
      </c>
      <c r="O81" s="673">
        <f t="shared" si="9"/>
        <v>5.9912087999999999</v>
      </c>
    </row>
    <row r="82" spans="1:15" s="487" customFormat="1" ht="29.25" customHeight="1">
      <c r="A82" s="538" t="s">
        <v>426</v>
      </c>
      <c r="B82" s="647" t="s">
        <v>429</v>
      </c>
      <c r="C82" s="710">
        <v>1.8385069999999999</v>
      </c>
      <c r="D82" s="680">
        <v>1.5867621000000001</v>
      </c>
      <c r="E82" s="681">
        <v>1.7033404999999999</v>
      </c>
      <c r="F82" s="695">
        <v>1.4372852</v>
      </c>
      <c r="G82" s="682">
        <v>1.2902336999999999</v>
      </c>
      <c r="H82" s="682">
        <v>0.60050969999999992</v>
      </c>
      <c r="I82" s="683">
        <v>0.53845490000000007</v>
      </c>
      <c r="J82" s="684">
        <v>0.42856</v>
      </c>
      <c r="K82" s="680">
        <v>0.69048949999999998</v>
      </c>
      <c r="L82" s="683">
        <v>1.2349422999999999</v>
      </c>
      <c r="M82" s="660">
        <v>0.1088242</v>
      </c>
      <c r="N82" s="709"/>
      <c r="O82" s="673">
        <f t="shared" si="9"/>
        <v>11.4579091</v>
      </c>
    </row>
    <row r="83" spans="1:15" s="487" customFormat="1" ht="29.25" customHeight="1">
      <c r="A83" s="538" t="s">
        <v>427</v>
      </c>
      <c r="B83" s="647" t="s">
        <v>431</v>
      </c>
      <c r="C83" s="711">
        <v>0.73883880000000002</v>
      </c>
      <c r="D83" s="680">
        <v>0.8601011999999999</v>
      </c>
      <c r="E83" s="681">
        <v>0.92553300000000005</v>
      </c>
      <c r="F83" s="681">
        <v>0.8413524</v>
      </c>
      <c r="G83" s="682">
        <v>0.35101080000000001</v>
      </c>
      <c r="H83" s="682">
        <v>0</v>
      </c>
      <c r="I83" s="683">
        <v>0</v>
      </c>
      <c r="J83" s="684">
        <v>0</v>
      </c>
      <c r="K83" s="680">
        <v>0</v>
      </c>
      <c r="L83" s="683">
        <v>5.5619000000000002E-2</v>
      </c>
      <c r="M83" s="660">
        <v>0.84278819999999999</v>
      </c>
      <c r="N83" s="709">
        <v>4.7933999999999997E-2</v>
      </c>
      <c r="O83" s="673">
        <f t="shared" si="9"/>
        <v>4.6631773999999995</v>
      </c>
    </row>
    <row r="84" spans="1:15" s="487" customFormat="1" ht="29.25" customHeight="1">
      <c r="A84" s="538" t="s">
        <v>428</v>
      </c>
      <c r="B84" s="647" t="s">
        <v>433</v>
      </c>
      <c r="C84" s="711">
        <v>1.7914553999999998</v>
      </c>
      <c r="D84" s="680">
        <v>1.5095430000000001</v>
      </c>
      <c r="E84" s="681">
        <v>2.0099770000000001</v>
      </c>
      <c r="F84" s="681">
        <v>2.8080107999999999</v>
      </c>
      <c r="G84" s="682">
        <v>3.0848958</v>
      </c>
      <c r="H84" s="682">
        <v>1.617084</v>
      </c>
      <c r="I84" s="683">
        <v>1.0564016999999999</v>
      </c>
      <c r="J84" s="684">
        <v>0.40937679999999999</v>
      </c>
      <c r="K84" s="680">
        <v>0.60241460000000002</v>
      </c>
      <c r="L84" s="683">
        <v>1.7071194999999999</v>
      </c>
      <c r="M84" s="660">
        <v>1.5243146999999999</v>
      </c>
      <c r="N84" s="709">
        <v>1.6701896000000001</v>
      </c>
      <c r="O84" s="673">
        <f t="shared" si="9"/>
        <v>19.790782900000004</v>
      </c>
    </row>
    <row r="85" spans="1:15" s="487" customFormat="1" ht="29.25" customHeight="1">
      <c r="A85" s="538" t="s">
        <v>430</v>
      </c>
      <c r="B85" s="647" t="s">
        <v>435</v>
      </c>
      <c r="C85" s="711">
        <v>0.1298784</v>
      </c>
      <c r="D85" s="680">
        <v>0.1324332</v>
      </c>
      <c r="E85" s="681">
        <v>0.13653960000000001</v>
      </c>
      <c r="F85" s="681">
        <v>0.1539624</v>
      </c>
      <c r="G85" s="682">
        <v>0.17619479999999998</v>
      </c>
      <c r="H85" s="682">
        <v>0.17922360000000001</v>
      </c>
      <c r="I85" s="683">
        <v>0.16238759999999999</v>
      </c>
      <c r="J85" s="684">
        <v>3.79677E-2</v>
      </c>
      <c r="K85" s="680">
        <v>6.4004199999999997E-2</v>
      </c>
      <c r="L85" s="683">
        <v>0.1596786</v>
      </c>
      <c r="M85" s="660">
        <v>0.1150109</v>
      </c>
      <c r="N85" s="709">
        <v>0.10174080000000001</v>
      </c>
      <c r="O85" s="673">
        <f t="shared" si="9"/>
        <v>1.5490218</v>
      </c>
    </row>
    <row r="86" spans="1:15" s="487" customFormat="1" ht="29.25" customHeight="1">
      <c r="A86" s="538" t="s">
        <v>432</v>
      </c>
      <c r="B86" s="647" t="s">
        <v>437</v>
      </c>
      <c r="C86" s="711">
        <v>0.85331069999999998</v>
      </c>
      <c r="D86" s="680">
        <v>0.86814419999999992</v>
      </c>
      <c r="E86" s="681">
        <v>0.90390300000000001</v>
      </c>
      <c r="F86" s="681">
        <v>1.0356853000000001</v>
      </c>
      <c r="G86" s="682">
        <v>1.33287</v>
      </c>
      <c r="H86" s="682">
        <v>1.2017576999999999</v>
      </c>
      <c r="I86" s="683">
        <v>0.82887100000000002</v>
      </c>
      <c r="J86" s="684">
        <v>0.31877640000000002</v>
      </c>
      <c r="K86" s="680">
        <v>0.32785029999999998</v>
      </c>
      <c r="L86" s="683">
        <v>0.7028546</v>
      </c>
      <c r="M86" s="660">
        <v>0.81203259999999999</v>
      </c>
      <c r="N86" s="709">
        <v>0.6237471</v>
      </c>
      <c r="O86" s="673">
        <f t="shared" si="9"/>
        <v>9.8098028999999993</v>
      </c>
    </row>
    <row r="87" spans="1:15" s="487" customFormat="1" ht="29.25" customHeight="1">
      <c r="A87" s="538" t="s">
        <v>434</v>
      </c>
      <c r="B87" s="647" t="s">
        <v>439</v>
      </c>
      <c r="C87" s="711">
        <v>3.184272</v>
      </c>
      <c r="D87" s="680">
        <v>2.7032039999999999</v>
      </c>
      <c r="E87" s="681">
        <v>2.999304</v>
      </c>
      <c r="F87" s="681">
        <v>4.4107560000000001</v>
      </c>
      <c r="G87" s="682">
        <v>4.4999640000000003</v>
      </c>
      <c r="H87" s="682">
        <v>3.1328640000000001</v>
      </c>
      <c r="I87" s="683">
        <v>2.4227677000000001</v>
      </c>
      <c r="J87" s="684">
        <v>0.88241009999999998</v>
      </c>
      <c r="K87" s="680">
        <v>1.5239669</v>
      </c>
      <c r="L87" s="683">
        <v>3.1936603999999997</v>
      </c>
      <c r="M87" s="660">
        <v>3.1391928999999998</v>
      </c>
      <c r="N87" s="709">
        <v>2.8858524999999999</v>
      </c>
      <c r="O87" s="673">
        <f t="shared" si="9"/>
        <v>34.9782145</v>
      </c>
    </row>
    <row r="88" spans="1:15" s="487" customFormat="1" ht="29.25" customHeight="1">
      <c r="A88" s="538" t="s">
        <v>436</v>
      </c>
      <c r="B88" s="647" t="s">
        <v>630</v>
      </c>
      <c r="C88" s="711">
        <v>0.26162740000000001</v>
      </c>
      <c r="D88" s="680">
        <v>0.20829129999999998</v>
      </c>
      <c r="E88" s="681">
        <v>0.22590189999999999</v>
      </c>
      <c r="F88" s="681">
        <v>0.75199730000000009</v>
      </c>
      <c r="G88" s="686">
        <v>0.78954919999999995</v>
      </c>
      <c r="H88" s="682">
        <v>0.66476940000000007</v>
      </c>
      <c r="I88" s="683">
        <v>0.64046630000000004</v>
      </c>
      <c r="J88" s="684">
        <v>0.42441859999999998</v>
      </c>
      <c r="K88" s="680">
        <v>0.3377233</v>
      </c>
      <c r="L88" s="683">
        <v>0.42735099999999998</v>
      </c>
      <c r="M88" s="660">
        <v>0.34112529999999996</v>
      </c>
      <c r="N88" s="709">
        <v>0.2593917</v>
      </c>
      <c r="O88" s="673">
        <f t="shared" si="9"/>
        <v>5.3326127000000003</v>
      </c>
    </row>
    <row r="89" spans="1:15" s="487" customFormat="1" ht="29.25" customHeight="1">
      <c r="A89" s="538" t="s">
        <v>438</v>
      </c>
      <c r="B89" s="647" t="s">
        <v>631</v>
      </c>
      <c r="C89" s="711">
        <v>0.146205</v>
      </c>
      <c r="D89" s="680">
        <v>0.15712499999999999</v>
      </c>
      <c r="E89" s="681">
        <v>0.33990999999999999</v>
      </c>
      <c r="F89" s="681">
        <v>0.93313500000000005</v>
      </c>
      <c r="G89" s="686">
        <v>0.903115</v>
      </c>
      <c r="H89" s="682">
        <v>0.54153499999999999</v>
      </c>
      <c r="I89" s="683">
        <v>0.4190603</v>
      </c>
      <c r="J89" s="684">
        <v>5.2621300000000003E-2</v>
      </c>
      <c r="K89" s="680">
        <v>1.4744999999999999E-3</v>
      </c>
      <c r="L89" s="683">
        <v>0.10005660000000001</v>
      </c>
      <c r="M89" s="660">
        <v>8.5275500000000004E-2</v>
      </c>
      <c r="N89" s="709">
        <v>3.8011000000000003E-2</v>
      </c>
      <c r="O89" s="673">
        <f t="shared" si="9"/>
        <v>3.7175242000000002</v>
      </c>
    </row>
    <row r="90" spans="1:15" s="487" customFormat="1" ht="29.25" customHeight="1">
      <c r="A90" s="538" t="s">
        <v>440</v>
      </c>
      <c r="B90" s="647" t="s">
        <v>632</v>
      </c>
      <c r="C90" s="711">
        <v>1.2690972</v>
      </c>
      <c r="D90" s="680">
        <v>0.9229248000000001</v>
      </c>
      <c r="E90" s="681">
        <v>1.0855404</v>
      </c>
      <c r="F90" s="681">
        <v>3.4341300000000001</v>
      </c>
      <c r="G90" s="686">
        <v>5.0052492000000006</v>
      </c>
      <c r="H90" s="682">
        <v>4.7940227999999996</v>
      </c>
      <c r="I90" s="683">
        <v>4.5359492000000001</v>
      </c>
      <c r="J90" s="684">
        <v>1.7419096000000001</v>
      </c>
      <c r="K90" s="680">
        <v>2.2919353</v>
      </c>
      <c r="L90" s="683">
        <v>4.5054375000000002</v>
      </c>
      <c r="M90" s="660">
        <v>2.2539512000000004</v>
      </c>
      <c r="N90" s="709">
        <v>1.3997499</v>
      </c>
      <c r="O90" s="673">
        <f t="shared" si="9"/>
        <v>33.2398971</v>
      </c>
    </row>
    <row r="91" spans="1:15" s="487" customFormat="1" ht="29.25" customHeight="1">
      <c r="A91" s="538" t="s">
        <v>441</v>
      </c>
      <c r="B91" s="647" t="s">
        <v>633</v>
      </c>
      <c r="C91" s="711">
        <v>0.73275299999999999</v>
      </c>
      <c r="D91" s="680">
        <v>0.50500800000000001</v>
      </c>
      <c r="E91" s="681">
        <v>0.40767300000000001</v>
      </c>
      <c r="F91" s="681">
        <v>0.75410999999999995</v>
      </c>
      <c r="G91" s="686">
        <v>1.0635030000000001</v>
      </c>
      <c r="H91" s="682">
        <v>0.97656299999999996</v>
      </c>
      <c r="I91" s="683">
        <v>1.0940615</v>
      </c>
      <c r="J91" s="684">
        <v>0.60095949999999998</v>
      </c>
      <c r="K91" s="680">
        <v>0.79941609999999996</v>
      </c>
      <c r="L91" s="683">
        <v>0.61830590000000007</v>
      </c>
      <c r="M91" s="660">
        <v>0.44183850000000002</v>
      </c>
      <c r="N91" s="709">
        <v>0.39880650000000001</v>
      </c>
      <c r="O91" s="673">
        <f t="shared" si="9"/>
        <v>8.3929979999999986</v>
      </c>
    </row>
    <row r="92" spans="1:15" s="487" customFormat="1" ht="29.25" customHeight="1">
      <c r="A92" s="538" t="s">
        <v>442</v>
      </c>
      <c r="B92" s="647" t="s">
        <v>634</v>
      </c>
      <c r="C92" s="711">
        <v>0.47618100000000002</v>
      </c>
      <c r="D92" s="680">
        <v>0.45131399999999999</v>
      </c>
      <c r="E92" s="681">
        <v>0.47718899999999997</v>
      </c>
      <c r="F92" s="681">
        <v>0.89532</v>
      </c>
      <c r="G92" s="686">
        <v>0.62277300000000002</v>
      </c>
      <c r="H92" s="682">
        <v>0.35202600000000001</v>
      </c>
      <c r="I92" s="683">
        <v>0.41881440000000003</v>
      </c>
      <c r="J92" s="684">
        <v>0.17422860000000001</v>
      </c>
      <c r="K92" s="680">
        <v>0.29793730000000002</v>
      </c>
      <c r="L92" s="683">
        <v>0.62556830000000008</v>
      </c>
      <c r="M92" s="660">
        <v>0.46250229999999998</v>
      </c>
      <c r="N92" s="709">
        <v>0.26672380000000001</v>
      </c>
      <c r="O92" s="673">
        <f t="shared" si="9"/>
        <v>5.5205777000000005</v>
      </c>
    </row>
    <row r="93" spans="1:15" s="487" customFormat="1" ht="29.25" customHeight="1">
      <c r="A93" s="538" t="s">
        <v>443</v>
      </c>
      <c r="B93" s="649" t="s">
        <v>635</v>
      </c>
      <c r="C93" s="711">
        <v>8.7587999999999999E-2</v>
      </c>
      <c r="D93" s="680">
        <v>1.0284E-2</v>
      </c>
      <c r="E93" s="681">
        <v>4.5039999999999997E-2</v>
      </c>
      <c r="F93" s="681">
        <v>0.68160399999999999</v>
      </c>
      <c r="G93" s="686">
        <v>0.99209999999999998</v>
      </c>
      <c r="H93" s="682">
        <v>0.88544400000000001</v>
      </c>
      <c r="I93" s="683">
        <v>0.38836140000000002</v>
      </c>
      <c r="J93" s="684">
        <v>8.4704399999999999E-2</v>
      </c>
      <c r="K93" s="680">
        <v>7.686910000000001E-2</v>
      </c>
      <c r="L93" s="683">
        <v>0.35610920000000001</v>
      </c>
      <c r="M93" s="660">
        <v>0.22216520000000001</v>
      </c>
      <c r="N93" s="709">
        <v>0.11676439999999999</v>
      </c>
      <c r="O93" s="673">
        <f t="shared" si="9"/>
        <v>3.9470337000000004</v>
      </c>
    </row>
    <row r="94" spans="1:15" s="487" customFormat="1" ht="29.25" customHeight="1">
      <c r="A94" s="538" t="s">
        <v>444</v>
      </c>
      <c r="B94" s="647" t="s">
        <v>636</v>
      </c>
      <c r="C94" s="711">
        <v>1.0835399999999999</v>
      </c>
      <c r="D94" s="680">
        <v>0.91713</v>
      </c>
      <c r="E94" s="681">
        <v>0.94245000000000001</v>
      </c>
      <c r="F94" s="681">
        <v>1.1562600000000001</v>
      </c>
      <c r="G94" s="686">
        <v>1.4231400000000001</v>
      </c>
      <c r="H94" s="682">
        <v>1.26105</v>
      </c>
      <c r="I94" s="683">
        <v>1.4718853999999999</v>
      </c>
      <c r="J94" s="684">
        <v>1.3614706999999999</v>
      </c>
      <c r="K94" s="680">
        <v>1.3503841999999999</v>
      </c>
      <c r="L94" s="683">
        <v>1.2859658</v>
      </c>
      <c r="M94" s="660">
        <v>1.1195488</v>
      </c>
      <c r="N94" s="709">
        <v>1.0499324999999999</v>
      </c>
      <c r="O94" s="673">
        <f t="shared" si="9"/>
        <v>14.422757400000002</v>
      </c>
    </row>
    <row r="95" spans="1:15" s="487" customFormat="1" ht="29.25" customHeight="1">
      <c r="A95" s="538" t="s">
        <v>445</v>
      </c>
      <c r="B95" s="647" t="s">
        <v>637</v>
      </c>
      <c r="C95" s="711">
        <v>4.7190000000000003E-2</v>
      </c>
      <c r="D95" s="680">
        <v>4.1930000000000002E-2</v>
      </c>
      <c r="E95" s="681">
        <v>3.8844999999999998E-2</v>
      </c>
      <c r="F95" s="681">
        <v>0.66685499999999998</v>
      </c>
      <c r="G95" s="686">
        <v>0.73950499999999997</v>
      </c>
      <c r="H95" s="680">
        <v>0.50760000000000005</v>
      </c>
      <c r="I95" s="683">
        <v>0.24001160000000002</v>
      </c>
      <c r="J95" s="684">
        <v>0.1130684</v>
      </c>
      <c r="K95" s="680">
        <v>8.6465E-2</v>
      </c>
      <c r="L95" s="683">
        <v>7.5998200000000002E-2</v>
      </c>
      <c r="M95" s="660">
        <v>5.9893000000000002E-2</v>
      </c>
      <c r="N95" s="709">
        <v>5.4052199999999995E-2</v>
      </c>
      <c r="O95" s="673">
        <f t="shared" si="9"/>
        <v>2.6714134</v>
      </c>
    </row>
    <row r="96" spans="1:15" s="487" customFormat="1" ht="29.25" customHeight="1">
      <c r="A96" s="538" t="s">
        <v>446</v>
      </c>
      <c r="B96" s="647" t="s">
        <v>638</v>
      </c>
      <c r="C96" s="711">
        <v>0.343665</v>
      </c>
      <c r="D96" s="680">
        <v>0.2873115</v>
      </c>
      <c r="E96" s="681">
        <v>0.5453595</v>
      </c>
      <c r="F96" s="681">
        <v>2.3406389999999999</v>
      </c>
      <c r="G96" s="686">
        <v>2.5307415</v>
      </c>
      <c r="H96" s="680">
        <v>1.8590040000000001</v>
      </c>
      <c r="I96" s="683">
        <v>1.1071043</v>
      </c>
      <c r="J96" s="684">
        <v>0.4776318</v>
      </c>
      <c r="K96" s="680">
        <v>0.41714090000000004</v>
      </c>
      <c r="L96" s="683">
        <v>0.92041609999999996</v>
      </c>
      <c r="M96" s="660">
        <v>0.60229049999999995</v>
      </c>
      <c r="N96" s="709">
        <v>0.54565340000000007</v>
      </c>
      <c r="O96" s="673">
        <f t="shared" si="9"/>
        <v>11.976957500000001</v>
      </c>
    </row>
    <row r="97" spans="1:15" s="487" customFormat="1" ht="29.25" customHeight="1">
      <c r="A97" s="538" t="s">
        <v>447</v>
      </c>
      <c r="B97" s="647" t="s">
        <v>639</v>
      </c>
      <c r="C97" s="711"/>
      <c r="D97" s="680"/>
      <c r="E97" s="681"/>
      <c r="F97" s="681"/>
      <c r="G97" s="686"/>
      <c r="H97" s="680"/>
      <c r="I97" s="683"/>
      <c r="J97" s="684"/>
      <c r="K97" s="695"/>
      <c r="L97" s="683"/>
      <c r="M97" s="660"/>
      <c r="N97" s="709">
        <v>0.28146169999999993</v>
      </c>
      <c r="O97" s="673">
        <f t="shared" si="9"/>
        <v>0.28146169999999993</v>
      </c>
    </row>
    <row r="98" spans="1:15" s="487" customFormat="1" ht="29.25" customHeight="1">
      <c r="A98" s="538" t="s">
        <v>448</v>
      </c>
      <c r="B98" s="647" t="s">
        <v>640</v>
      </c>
      <c r="C98" s="711">
        <v>1.3497623999999999</v>
      </c>
      <c r="D98" s="680">
        <v>1.4124348</v>
      </c>
      <c r="E98" s="681">
        <v>1.6814951999999999</v>
      </c>
      <c r="F98" s="681">
        <v>5.3082539999999998</v>
      </c>
      <c r="G98" s="686">
        <v>5.8035095999999999</v>
      </c>
      <c r="H98" s="680">
        <v>2.0235851999999999</v>
      </c>
      <c r="I98" s="683">
        <v>0.85846440000000002</v>
      </c>
      <c r="J98" s="684">
        <v>1.0883983000000002</v>
      </c>
      <c r="K98" s="680">
        <v>1.6125278000000001</v>
      </c>
      <c r="L98" s="683">
        <v>3.2135755000000001</v>
      </c>
      <c r="M98" s="660">
        <v>3.4049629000000001</v>
      </c>
      <c r="N98" s="709">
        <v>2.5813177</v>
      </c>
      <c r="O98" s="673">
        <f t="shared" si="9"/>
        <v>30.3382878</v>
      </c>
    </row>
    <row r="99" spans="1:15" s="487" customFormat="1" ht="29.25" customHeight="1">
      <c r="A99" s="538" t="s">
        <v>449</v>
      </c>
      <c r="B99" s="647" t="s">
        <v>641</v>
      </c>
      <c r="C99" s="719">
        <v>1.4032871999999998</v>
      </c>
      <c r="D99" s="680">
        <v>1.3697208000000001</v>
      </c>
      <c r="E99" s="681">
        <v>1.3226472</v>
      </c>
      <c r="F99" s="681">
        <v>2.9839823999999999</v>
      </c>
      <c r="G99" s="696">
        <v>3.6282456000000001</v>
      </c>
      <c r="H99" s="680">
        <v>1.7345663999999998</v>
      </c>
      <c r="I99" s="683">
        <v>1.6852969</v>
      </c>
      <c r="J99" s="684">
        <v>0.72556480000000001</v>
      </c>
      <c r="K99" s="680">
        <v>1.0915283</v>
      </c>
      <c r="L99" s="684">
        <v>2.0549776</v>
      </c>
      <c r="M99" s="661">
        <v>2.2100312</v>
      </c>
      <c r="N99" s="709">
        <v>1.7050123000000001</v>
      </c>
      <c r="O99" s="673">
        <f t="shared" si="9"/>
        <v>21.914860700000002</v>
      </c>
    </row>
    <row r="100" spans="1:15" s="487" customFormat="1" ht="29.25" customHeight="1">
      <c r="A100" s="538" t="s">
        <v>450</v>
      </c>
      <c r="B100" s="647" t="s">
        <v>452</v>
      </c>
      <c r="C100" s="719">
        <v>0.219552</v>
      </c>
      <c r="D100" s="680">
        <v>9.1541999999999998E-2</v>
      </c>
      <c r="E100" s="681">
        <v>0.20802399999999999</v>
      </c>
      <c r="F100" s="681">
        <v>0.30322399999999999</v>
      </c>
      <c r="G100" s="696">
        <v>0.230522</v>
      </c>
      <c r="H100" s="680">
        <v>0</v>
      </c>
      <c r="I100" s="683">
        <v>0</v>
      </c>
      <c r="J100" s="684">
        <v>0</v>
      </c>
      <c r="K100" s="680">
        <v>0</v>
      </c>
      <c r="L100" s="684">
        <v>0.2396326</v>
      </c>
      <c r="M100" s="661">
        <v>0.189914</v>
      </c>
      <c r="N100" s="709">
        <v>0.19912760000000002</v>
      </c>
      <c r="O100" s="673">
        <f t="shared" si="9"/>
        <v>1.6815381999999999</v>
      </c>
    </row>
    <row r="101" spans="1:15" s="487" customFormat="1" ht="29.25" customHeight="1">
      <c r="A101" s="538" t="s">
        <v>451</v>
      </c>
      <c r="B101" s="647" t="s">
        <v>454</v>
      </c>
      <c r="C101" s="719">
        <v>0.49427280000000001</v>
      </c>
      <c r="D101" s="680">
        <v>0.3663072</v>
      </c>
      <c r="E101" s="681">
        <v>0.44629200000000002</v>
      </c>
      <c r="F101" s="681">
        <v>1.2416039999999999</v>
      </c>
      <c r="G101" s="696">
        <v>0.37537920000000002</v>
      </c>
      <c r="H101" s="680">
        <v>1.2509783999999999</v>
      </c>
      <c r="I101" s="683">
        <v>0.98686259999999992</v>
      </c>
      <c r="J101" s="684">
        <v>0.42005120000000001</v>
      </c>
      <c r="K101" s="680">
        <v>0.31027149999999998</v>
      </c>
      <c r="L101" s="684">
        <v>0.68849559999999999</v>
      </c>
      <c r="M101" s="661">
        <v>0.850549</v>
      </c>
      <c r="N101" s="709">
        <v>0.46559030000000001</v>
      </c>
      <c r="O101" s="673">
        <f t="shared" si="9"/>
        <v>7.8966537999999993</v>
      </c>
    </row>
    <row r="102" spans="1:15" s="487" customFormat="1" ht="29.25" customHeight="1">
      <c r="A102" s="538" t="s">
        <v>453</v>
      </c>
      <c r="B102" s="647" t="s">
        <v>456</v>
      </c>
      <c r="C102" s="711">
        <v>0.48898079999999999</v>
      </c>
      <c r="D102" s="680">
        <v>0.34769</v>
      </c>
      <c r="E102" s="681">
        <v>0.39871440000000002</v>
      </c>
      <c r="F102" s="681">
        <v>1.0106964000000001</v>
      </c>
      <c r="G102" s="696">
        <v>0.79009560000000001</v>
      </c>
      <c r="H102" s="680">
        <v>0.26044200000000001</v>
      </c>
      <c r="I102" s="683">
        <v>0.87166030000000005</v>
      </c>
      <c r="J102" s="684">
        <v>0.46934709999999996</v>
      </c>
      <c r="K102" s="680">
        <v>0.64960680000000004</v>
      </c>
      <c r="L102" s="683">
        <v>1.5129166999999999</v>
      </c>
      <c r="M102" s="660">
        <v>0.7955388000000001</v>
      </c>
      <c r="N102" s="709">
        <v>0.4283496</v>
      </c>
      <c r="O102" s="673">
        <f t="shared" si="9"/>
        <v>8.0240384999999996</v>
      </c>
    </row>
    <row r="103" spans="1:15" s="487" customFormat="1" ht="29.25" customHeight="1">
      <c r="A103" s="538" t="s">
        <v>455</v>
      </c>
      <c r="B103" s="647" t="s">
        <v>642</v>
      </c>
      <c r="C103" s="711"/>
      <c r="D103" s="680"/>
      <c r="E103" s="681">
        <v>0.18143999999999999</v>
      </c>
      <c r="F103" s="681">
        <v>2.3825256000000001</v>
      </c>
      <c r="G103" s="696">
        <v>5.9050404000000007</v>
      </c>
      <c r="H103" s="680">
        <v>2.8909440000000002</v>
      </c>
      <c r="I103" s="683">
        <v>6.5397410000000002</v>
      </c>
      <c r="J103" s="684">
        <v>7.1631802999999996</v>
      </c>
      <c r="K103" s="680">
        <v>5.1747757999999999</v>
      </c>
      <c r="L103" s="683">
        <v>6.2007957000000005</v>
      </c>
      <c r="M103" s="660">
        <v>2.9319076000000002</v>
      </c>
      <c r="N103" s="709">
        <v>1.8567757</v>
      </c>
      <c r="O103" s="673">
        <f t="shared" si="9"/>
        <v>41.227126100000007</v>
      </c>
    </row>
    <row r="104" spans="1:15" s="487" customFormat="1" ht="29.25" customHeight="1">
      <c r="A104" s="538" t="s">
        <v>457</v>
      </c>
      <c r="B104" s="647" t="s">
        <v>458</v>
      </c>
      <c r="C104" s="720">
        <v>8.8955000000000006E-2</v>
      </c>
      <c r="D104" s="680">
        <v>9.2168E-2</v>
      </c>
      <c r="E104" s="681">
        <v>0.145424</v>
      </c>
      <c r="F104" s="681">
        <v>0.172427</v>
      </c>
      <c r="G104" s="696">
        <v>0.35082000000000002</v>
      </c>
      <c r="H104" s="680">
        <v>0.231096</v>
      </c>
      <c r="I104" s="683">
        <v>0.1122746</v>
      </c>
      <c r="J104" s="684">
        <v>1.91968E-2</v>
      </c>
      <c r="K104" s="680">
        <v>4.7358699999999997E-2</v>
      </c>
      <c r="L104" s="698">
        <v>5.3545000000000002E-2</v>
      </c>
      <c r="M104" s="671">
        <v>6.43875E-2</v>
      </c>
      <c r="N104" s="709">
        <v>9.7215300000000004E-2</v>
      </c>
      <c r="O104" s="673">
        <f t="shared" si="9"/>
        <v>1.4748679000000002</v>
      </c>
    </row>
    <row r="105" spans="1:15" s="487" customFormat="1" ht="29.25" customHeight="1">
      <c r="A105" s="538" t="s">
        <v>459</v>
      </c>
      <c r="B105" s="647" t="s">
        <v>643</v>
      </c>
      <c r="C105" s="711">
        <v>0.72738000000000003</v>
      </c>
      <c r="D105" s="680">
        <v>0.50741999999999998</v>
      </c>
      <c r="E105" s="681">
        <v>0.58404</v>
      </c>
      <c r="F105" s="681">
        <v>3.0421800000000001</v>
      </c>
      <c r="G105" s="696">
        <v>4.7941200000000004</v>
      </c>
      <c r="H105" s="680">
        <v>4.7776800000000001</v>
      </c>
      <c r="I105" s="683">
        <v>2.5407354999999998</v>
      </c>
      <c r="J105" s="684">
        <v>1.0152509999999999</v>
      </c>
      <c r="K105" s="680">
        <v>1.3501643999999999</v>
      </c>
      <c r="L105" s="683">
        <v>3.1822151000000001</v>
      </c>
      <c r="M105" s="660">
        <v>1.2953857</v>
      </c>
      <c r="N105" s="709">
        <v>0.85185759999999999</v>
      </c>
      <c r="O105" s="673">
        <f t="shared" si="9"/>
        <v>24.6684293</v>
      </c>
    </row>
    <row r="106" spans="1:15" s="487" customFormat="1" ht="29.25" customHeight="1">
      <c r="A106" s="538" t="s">
        <v>460</v>
      </c>
      <c r="B106" s="647" t="s">
        <v>644</v>
      </c>
      <c r="C106" s="711">
        <v>1.56168</v>
      </c>
      <c r="D106" s="680">
        <v>1.1569799999999999</v>
      </c>
      <c r="E106" s="681">
        <v>1.49688</v>
      </c>
      <c r="F106" s="681">
        <v>5.8927199999999997</v>
      </c>
      <c r="G106" s="696">
        <v>7.2571199999999996</v>
      </c>
      <c r="H106" s="680">
        <v>6.6085799999999999</v>
      </c>
      <c r="I106" s="683">
        <v>3.2040457</v>
      </c>
      <c r="J106" s="684">
        <v>1.2738928</v>
      </c>
      <c r="K106" s="680">
        <v>1.8455523</v>
      </c>
      <c r="L106" s="683">
        <v>4.7161284999999999</v>
      </c>
      <c r="M106" s="660">
        <v>2.0347246000000001</v>
      </c>
      <c r="N106" s="709">
        <v>1.4397238999999999</v>
      </c>
      <c r="O106" s="673">
        <f t="shared" si="9"/>
        <v>38.488027799999998</v>
      </c>
    </row>
    <row r="107" spans="1:15" s="487" customFormat="1" ht="29.25" customHeight="1">
      <c r="A107" s="538" t="s">
        <v>461</v>
      </c>
      <c r="B107" s="647" t="s">
        <v>462</v>
      </c>
      <c r="C107" s="711">
        <v>0.57453480000000001</v>
      </c>
      <c r="D107" s="699">
        <v>0.74714230000000004</v>
      </c>
      <c r="E107" s="681">
        <v>1.0783331</v>
      </c>
      <c r="F107" s="681">
        <v>4.2769504000000005</v>
      </c>
      <c r="G107" s="696">
        <v>5.5916375</v>
      </c>
      <c r="H107" s="680">
        <v>3.8864007999999997</v>
      </c>
      <c r="I107" s="683">
        <v>1.4651563999999999</v>
      </c>
      <c r="J107" s="684">
        <v>0.39648109999999998</v>
      </c>
      <c r="K107" s="680">
        <v>0.19930999999999999</v>
      </c>
      <c r="L107" s="683">
        <v>0.65309890000000004</v>
      </c>
      <c r="M107" s="660">
        <v>1.3201996999999999</v>
      </c>
      <c r="N107" s="709">
        <v>0.95961600000000002</v>
      </c>
      <c r="O107" s="673">
        <f t="shared" si="9"/>
        <v>21.148861000000004</v>
      </c>
    </row>
    <row r="108" spans="1:15" s="487" customFormat="1" ht="29.25" customHeight="1">
      <c r="A108" s="538" t="s">
        <v>463</v>
      </c>
      <c r="B108" s="647" t="s">
        <v>464</v>
      </c>
      <c r="C108" s="711">
        <v>0.30829200000000001</v>
      </c>
      <c r="D108" s="700">
        <v>0.27834599999999998</v>
      </c>
      <c r="E108" s="681">
        <v>0.48189599999999999</v>
      </c>
      <c r="F108" s="681">
        <v>1.2007380000000001</v>
      </c>
      <c r="G108" s="696">
        <v>1.3100339999999999</v>
      </c>
      <c r="H108" s="680">
        <v>1.2566280000000001</v>
      </c>
      <c r="I108" s="683">
        <v>0.99357480000000009</v>
      </c>
      <c r="J108" s="684">
        <v>0.5913117</v>
      </c>
      <c r="K108" s="680">
        <v>0.48569000000000001</v>
      </c>
      <c r="L108" s="683">
        <v>0.4405019</v>
      </c>
      <c r="M108" s="660">
        <v>0.3572958</v>
      </c>
      <c r="N108" s="709">
        <v>0.3043555</v>
      </c>
      <c r="O108" s="673">
        <f t="shared" si="9"/>
        <v>8.0086637000000014</v>
      </c>
    </row>
    <row r="109" spans="1:15" s="487" customFormat="1" ht="29.25" customHeight="1">
      <c r="A109" s="538" t="s">
        <v>465</v>
      </c>
      <c r="B109" s="647" t="s">
        <v>645</v>
      </c>
      <c r="C109" s="711">
        <v>0.28610999999999998</v>
      </c>
      <c r="D109" s="699">
        <v>0.29163749999999999</v>
      </c>
      <c r="E109" s="681">
        <v>0.39624749999999997</v>
      </c>
      <c r="F109" s="681">
        <v>0.2307525</v>
      </c>
      <c r="G109" s="696">
        <v>0.41843999999999998</v>
      </c>
      <c r="H109" s="701">
        <v>0.34295249999999999</v>
      </c>
      <c r="I109" s="683">
        <v>7.4895600000000007E-2</v>
      </c>
      <c r="J109" s="684">
        <v>0</v>
      </c>
      <c r="K109" s="680">
        <v>0</v>
      </c>
      <c r="L109" s="683">
        <v>0</v>
      </c>
      <c r="M109" s="660">
        <v>0</v>
      </c>
      <c r="N109" s="709"/>
      <c r="O109" s="673">
        <f t="shared" si="9"/>
        <v>2.0410355999999998</v>
      </c>
    </row>
    <row r="110" spans="1:15" s="487" customFormat="1" ht="29.25" customHeight="1">
      <c r="A110" s="538" t="s">
        <v>466</v>
      </c>
      <c r="B110" s="647" t="s">
        <v>646</v>
      </c>
      <c r="C110" s="711"/>
      <c r="D110" s="699"/>
      <c r="E110" s="681"/>
      <c r="F110" s="681"/>
      <c r="G110" s="696"/>
      <c r="H110" s="680"/>
      <c r="I110" s="683"/>
      <c r="J110" s="684"/>
      <c r="K110" s="680"/>
      <c r="L110" s="683"/>
      <c r="M110" s="660"/>
      <c r="N110" s="709"/>
      <c r="O110" s="673">
        <f t="shared" si="9"/>
        <v>0</v>
      </c>
    </row>
    <row r="111" spans="1:15" s="487" customFormat="1" ht="29.25" customHeight="1">
      <c r="A111" s="538" t="s">
        <v>467</v>
      </c>
      <c r="B111" s="649" t="s">
        <v>647</v>
      </c>
      <c r="C111" s="711">
        <v>0.36143999999999998</v>
      </c>
      <c r="D111" s="700">
        <v>0.276592</v>
      </c>
      <c r="E111" s="681">
        <v>0.26691199999999998</v>
      </c>
      <c r="F111" s="681">
        <v>0.46110400000000001</v>
      </c>
      <c r="G111" s="696">
        <v>0.43631999999999999</v>
      </c>
      <c r="H111" s="680">
        <v>0.37797599999999998</v>
      </c>
      <c r="I111" s="683">
        <v>0.43006809999999995</v>
      </c>
      <c r="J111" s="684">
        <v>0.46361849999999999</v>
      </c>
      <c r="K111" s="680">
        <v>0.458374</v>
      </c>
      <c r="L111" s="683">
        <v>0.49042770000000002</v>
      </c>
      <c r="M111" s="660">
        <v>0.48260649999999999</v>
      </c>
      <c r="N111" s="709">
        <v>0.27139469999999999</v>
      </c>
      <c r="O111" s="673">
        <f t="shared" si="9"/>
        <v>4.7768334999999995</v>
      </c>
    </row>
    <row r="112" spans="1:15" s="487" customFormat="1" ht="29.25" customHeight="1">
      <c r="A112" s="538" t="s">
        <v>468</v>
      </c>
      <c r="B112" s="647" t="s">
        <v>648</v>
      </c>
      <c r="C112" s="711">
        <v>0.23016400000000001</v>
      </c>
      <c r="D112" s="699">
        <v>0.17332</v>
      </c>
      <c r="E112" s="681">
        <v>0.18384400000000001</v>
      </c>
      <c r="F112" s="681">
        <v>0.18732399999999999</v>
      </c>
      <c r="G112" s="696">
        <v>0.24380399999999999</v>
      </c>
      <c r="H112" s="680">
        <v>0.19269600000000001</v>
      </c>
      <c r="I112" s="683">
        <v>0.2060922</v>
      </c>
      <c r="J112" s="684">
        <v>0.24122479999999999</v>
      </c>
      <c r="K112" s="680">
        <v>0.24089160000000001</v>
      </c>
      <c r="L112" s="683">
        <v>0.2141634</v>
      </c>
      <c r="M112" s="660">
        <v>0.23385529999999999</v>
      </c>
      <c r="N112" s="709">
        <v>0.19440020000000002</v>
      </c>
      <c r="O112" s="673">
        <f t="shared" si="9"/>
        <v>2.5417795000000001</v>
      </c>
    </row>
    <row r="113" spans="1:15" s="487" customFormat="1" ht="29.25" customHeight="1">
      <c r="A113" s="538" t="s">
        <v>469</v>
      </c>
      <c r="B113" s="647" t="s">
        <v>649</v>
      </c>
      <c r="C113" s="711"/>
      <c r="D113" s="699"/>
      <c r="E113" s="681"/>
      <c r="F113" s="681"/>
      <c r="G113" s="696"/>
      <c r="H113" s="680"/>
      <c r="I113" s="683"/>
      <c r="J113" s="684"/>
      <c r="K113" s="680"/>
      <c r="L113" s="683"/>
      <c r="M113" s="660"/>
      <c r="N113" s="709"/>
      <c r="O113" s="673">
        <f t="shared" si="9"/>
        <v>0</v>
      </c>
    </row>
    <row r="114" spans="1:15" s="487" customFormat="1" ht="29.25" customHeight="1">
      <c r="A114" s="538" t="s">
        <v>470</v>
      </c>
      <c r="B114" s="647" t="s">
        <v>650</v>
      </c>
      <c r="C114" s="711">
        <v>1.8E-5</v>
      </c>
      <c r="D114" s="699">
        <v>8.6219999999999995E-3</v>
      </c>
      <c r="E114" s="681">
        <v>0.107361</v>
      </c>
      <c r="F114" s="681">
        <v>9.4117100000000009E-2</v>
      </c>
      <c r="G114" s="696">
        <v>0.14281260000000001</v>
      </c>
      <c r="H114" s="680">
        <v>4.0733999999999999E-2</v>
      </c>
      <c r="I114" s="683">
        <v>0</v>
      </c>
      <c r="J114" s="684">
        <v>0</v>
      </c>
      <c r="K114" s="680">
        <v>4.25981E-2</v>
      </c>
      <c r="L114" s="683">
        <v>0.25505279999999997</v>
      </c>
      <c r="M114" s="660">
        <v>0.2225946</v>
      </c>
      <c r="N114" s="709">
        <v>0.2341858</v>
      </c>
      <c r="O114" s="673">
        <f t="shared" si="9"/>
        <v>1.148096</v>
      </c>
    </row>
    <row r="115" spans="1:15" s="487" customFormat="1" ht="29.25" customHeight="1">
      <c r="A115" s="538" t="s">
        <v>471</v>
      </c>
      <c r="B115" s="647" t="s">
        <v>651</v>
      </c>
      <c r="C115" s="711"/>
      <c r="D115" s="699">
        <v>0</v>
      </c>
      <c r="E115" s="681">
        <v>3.9592000000000002E-2</v>
      </c>
      <c r="F115" s="681">
        <v>0.38333600000000001</v>
      </c>
      <c r="G115" s="696">
        <v>0.58098000000000005</v>
      </c>
      <c r="H115" s="680">
        <v>0.593476</v>
      </c>
      <c r="I115" s="683">
        <v>0.64549109999999998</v>
      </c>
      <c r="J115" s="684">
        <v>0.51273170000000001</v>
      </c>
      <c r="K115" s="680">
        <v>0.28535520000000003</v>
      </c>
      <c r="L115" s="686">
        <v>0.51004550000000004</v>
      </c>
      <c r="M115" s="560">
        <v>0.30917709999999998</v>
      </c>
      <c r="N115" s="709">
        <v>0.1947325</v>
      </c>
      <c r="O115" s="673">
        <f t="shared" si="9"/>
        <v>4.0549170999999999</v>
      </c>
    </row>
    <row r="116" spans="1:15" s="487" customFormat="1" ht="29.25" customHeight="1">
      <c r="A116" s="538" t="s">
        <v>472</v>
      </c>
      <c r="B116" s="647" t="s">
        <v>652</v>
      </c>
      <c r="C116" s="711"/>
      <c r="D116" s="699"/>
      <c r="E116" s="681"/>
      <c r="F116" s="681">
        <v>3.0360000000000002E-2</v>
      </c>
      <c r="G116" s="696">
        <v>1.333326</v>
      </c>
      <c r="H116" s="680">
        <v>1.2023865</v>
      </c>
      <c r="I116" s="683">
        <v>0.87279799999999996</v>
      </c>
      <c r="J116" s="684">
        <v>0.34239130000000001</v>
      </c>
      <c r="K116" s="680">
        <v>0.24443909999999999</v>
      </c>
      <c r="L116" s="686">
        <v>0.41982759999999997</v>
      </c>
      <c r="M116" s="560">
        <v>0.28395709999999996</v>
      </c>
      <c r="N116" s="709">
        <v>0.22208820000000001</v>
      </c>
      <c r="O116" s="673">
        <f t="shared" si="9"/>
        <v>4.9515737999999994</v>
      </c>
    </row>
    <row r="117" spans="1:15" s="487" customFormat="1" ht="29.25" customHeight="1">
      <c r="A117" s="538" t="s">
        <v>473</v>
      </c>
      <c r="B117" s="647" t="s">
        <v>653</v>
      </c>
      <c r="C117" s="711"/>
      <c r="D117" s="699"/>
      <c r="E117" s="681"/>
      <c r="F117" s="681"/>
      <c r="G117" s="696"/>
      <c r="H117" s="680"/>
      <c r="I117" s="683"/>
      <c r="J117" s="684">
        <v>0.17161509999999996</v>
      </c>
      <c r="K117" s="680">
        <v>0.23076199999999999</v>
      </c>
      <c r="L117" s="686">
        <v>0.49152580000000001</v>
      </c>
      <c r="M117" s="560">
        <v>0.40900690000000001</v>
      </c>
      <c r="N117" s="709">
        <v>0.23701759999999999</v>
      </c>
      <c r="O117" s="673">
        <f t="shared" si="9"/>
        <v>1.5399273999999998</v>
      </c>
    </row>
    <row r="118" spans="1:15" s="487" customFormat="1" ht="29.25" customHeight="1">
      <c r="A118" s="538" t="s">
        <v>474</v>
      </c>
      <c r="B118" s="647" t="s">
        <v>654</v>
      </c>
      <c r="C118" s="711"/>
      <c r="D118" s="699"/>
      <c r="E118" s="681"/>
      <c r="F118" s="681"/>
      <c r="G118" s="696"/>
      <c r="H118" s="680"/>
      <c r="I118" s="683"/>
      <c r="J118" s="684"/>
      <c r="K118" s="680"/>
      <c r="L118" s="686">
        <v>0.3433967</v>
      </c>
      <c r="M118" s="560">
        <v>2.3803521000000001</v>
      </c>
      <c r="N118" s="709">
        <v>2.8209547000000001</v>
      </c>
      <c r="O118" s="673">
        <f t="shared" si="9"/>
        <v>5.5447035000000007</v>
      </c>
    </row>
    <row r="119" spans="1:15" s="487" customFormat="1" ht="29.25" customHeight="1">
      <c r="A119" s="538" t="s">
        <v>475</v>
      </c>
      <c r="B119" s="647" t="s">
        <v>655</v>
      </c>
      <c r="C119" s="711"/>
      <c r="D119" s="699"/>
      <c r="E119" s="682"/>
      <c r="F119" s="682"/>
      <c r="G119" s="682"/>
      <c r="H119" s="680"/>
      <c r="I119" s="683"/>
      <c r="J119" s="684"/>
      <c r="K119" s="680"/>
      <c r="L119" s="682">
        <v>2.89295E-2</v>
      </c>
      <c r="M119" s="659">
        <v>0.56588649999999996</v>
      </c>
      <c r="N119" s="709">
        <v>0.69359910000000002</v>
      </c>
      <c r="O119" s="673">
        <f t="shared" si="9"/>
        <v>1.2884150999999999</v>
      </c>
    </row>
    <row r="120" spans="1:15" s="487" customFormat="1" ht="29.25" customHeight="1">
      <c r="A120" s="538" t="s">
        <v>476</v>
      </c>
      <c r="B120" s="647" t="s">
        <v>726</v>
      </c>
      <c r="C120" s="711">
        <v>0.11842800000000001</v>
      </c>
      <c r="D120" s="680">
        <v>0.13057860000000002</v>
      </c>
      <c r="E120" s="682">
        <v>0.14628360000000001</v>
      </c>
      <c r="F120" s="682">
        <v>0.14247899999999999</v>
      </c>
      <c r="G120" s="682">
        <v>0</v>
      </c>
      <c r="H120" s="680">
        <v>0</v>
      </c>
      <c r="I120" s="683">
        <v>0</v>
      </c>
      <c r="J120" s="683">
        <v>0</v>
      </c>
      <c r="K120" s="680">
        <v>0</v>
      </c>
      <c r="L120" s="683">
        <v>0</v>
      </c>
      <c r="M120" s="660">
        <v>0</v>
      </c>
      <c r="N120" s="709">
        <v>0</v>
      </c>
      <c r="O120" s="673">
        <f t="shared" si="9"/>
        <v>0.53776920000000006</v>
      </c>
    </row>
    <row r="121" spans="1:15" s="487" customFormat="1" ht="29.25" customHeight="1">
      <c r="A121" s="538" t="s">
        <v>477</v>
      </c>
      <c r="B121" s="647" t="s">
        <v>727</v>
      </c>
      <c r="C121" s="711">
        <v>0.1538196</v>
      </c>
      <c r="D121" s="680">
        <v>0.15106920000000001</v>
      </c>
      <c r="E121" s="682">
        <v>0.1499364</v>
      </c>
      <c r="F121" s="682">
        <v>0.100704</v>
      </c>
      <c r="G121" s="682">
        <v>6.2445599999999997E-2</v>
      </c>
      <c r="H121" s="680">
        <v>0.12726480000000001</v>
      </c>
      <c r="I121" s="683">
        <v>0</v>
      </c>
      <c r="J121" s="683">
        <v>0</v>
      </c>
      <c r="K121" s="680">
        <v>0</v>
      </c>
      <c r="L121" s="683">
        <v>0</v>
      </c>
      <c r="M121" s="660">
        <v>0</v>
      </c>
      <c r="N121" s="709">
        <v>0</v>
      </c>
      <c r="O121" s="673">
        <f t="shared" si="9"/>
        <v>0.74523960000000011</v>
      </c>
    </row>
    <row r="122" spans="1:15" s="487" customFormat="1" ht="29.25" customHeight="1">
      <c r="A122" s="538" t="s">
        <v>478</v>
      </c>
      <c r="B122" s="647" t="s">
        <v>728</v>
      </c>
      <c r="C122" s="711">
        <v>5.3221999999999998E-2</v>
      </c>
      <c r="D122" s="680">
        <v>5.1182999999999999E-2</v>
      </c>
      <c r="E122" s="682">
        <v>5.7277000000000002E-2</v>
      </c>
      <c r="F122" s="682">
        <v>5.0881999999999997E-2</v>
      </c>
      <c r="G122" s="682">
        <v>5.6688800000000004E-2</v>
      </c>
      <c r="H122" s="680">
        <v>5.44872E-2</v>
      </c>
      <c r="I122" s="683">
        <v>0</v>
      </c>
      <c r="J122" s="683">
        <v>0</v>
      </c>
      <c r="K122" s="680">
        <v>0</v>
      </c>
      <c r="L122" s="683">
        <v>0</v>
      </c>
      <c r="M122" s="660">
        <v>0</v>
      </c>
      <c r="N122" s="709">
        <v>0</v>
      </c>
      <c r="O122" s="673">
        <f t="shared" si="9"/>
        <v>0.32373999999999997</v>
      </c>
    </row>
    <row r="123" spans="1:15" s="487" customFormat="1" ht="29.25" customHeight="1">
      <c r="A123" s="538" t="s">
        <v>723</v>
      </c>
      <c r="B123" s="647" t="s">
        <v>729</v>
      </c>
      <c r="C123" s="711">
        <v>0.14529600000000001</v>
      </c>
      <c r="D123" s="680">
        <v>0.133488</v>
      </c>
      <c r="E123" s="682">
        <v>0.145764</v>
      </c>
      <c r="F123" s="682">
        <v>0.10413600000000001</v>
      </c>
      <c r="G123" s="682">
        <v>0.14760000000000001</v>
      </c>
      <c r="H123" s="680">
        <v>0.13850399999999999</v>
      </c>
      <c r="I123" s="683">
        <v>0.14513909999999999</v>
      </c>
      <c r="J123" s="683">
        <v>8.8935E-2</v>
      </c>
      <c r="K123" s="680">
        <v>0</v>
      </c>
      <c r="L123" s="683">
        <v>0</v>
      </c>
      <c r="M123" s="660">
        <v>0</v>
      </c>
      <c r="N123" s="709">
        <v>0</v>
      </c>
      <c r="O123" s="673">
        <f t="shared" si="9"/>
        <v>1.0488621</v>
      </c>
    </row>
    <row r="124" spans="1:15" s="487" customFormat="1" ht="29.25" customHeight="1">
      <c r="A124" s="538" t="s">
        <v>724</v>
      </c>
      <c r="B124" s="647" t="s">
        <v>730</v>
      </c>
      <c r="C124" s="711">
        <v>2.5101999999999999E-2</v>
      </c>
      <c r="D124" s="680">
        <v>1.1694E-2</v>
      </c>
      <c r="E124" s="682">
        <v>4.1174000000000002E-2</v>
      </c>
      <c r="F124" s="682">
        <v>3.9346800000000001E-2</v>
      </c>
      <c r="G124" s="682">
        <v>2.23292E-2</v>
      </c>
      <c r="H124" s="680">
        <v>1.2196799999999999E-2</v>
      </c>
      <c r="I124" s="683">
        <v>5.6287999999999998E-3</v>
      </c>
      <c r="J124" s="683">
        <v>5.8576999999999995E-3</v>
      </c>
      <c r="K124" s="680">
        <v>0</v>
      </c>
      <c r="L124" s="683">
        <v>0</v>
      </c>
      <c r="M124" s="660">
        <v>0</v>
      </c>
      <c r="N124" s="709">
        <v>0</v>
      </c>
      <c r="O124" s="673">
        <f t="shared" si="9"/>
        <v>0.16332929999999998</v>
      </c>
    </row>
    <row r="125" spans="1:15" s="487" customFormat="1" ht="29.25" customHeight="1" thickBot="1">
      <c r="A125" s="538" t="s">
        <v>725</v>
      </c>
      <c r="B125" s="650" t="s">
        <v>731</v>
      </c>
      <c r="C125" s="720">
        <v>0</v>
      </c>
      <c r="D125" s="722">
        <v>1.616E-4</v>
      </c>
      <c r="E125" s="703">
        <v>0</v>
      </c>
      <c r="F125" s="703">
        <v>0</v>
      </c>
      <c r="G125" s="703">
        <v>1.72432E-2</v>
      </c>
      <c r="H125" s="722">
        <v>7.38288E-2</v>
      </c>
      <c r="I125" s="698">
        <v>0</v>
      </c>
      <c r="J125" s="698">
        <v>0</v>
      </c>
      <c r="K125" s="722">
        <v>0</v>
      </c>
      <c r="L125" s="698">
        <v>0</v>
      </c>
      <c r="M125" s="671">
        <v>0</v>
      </c>
      <c r="N125" s="723">
        <v>0</v>
      </c>
      <c r="O125" s="724">
        <f t="shared" si="9"/>
        <v>9.1233599999999998E-2</v>
      </c>
    </row>
    <row r="126" spans="1:15" s="487" customFormat="1" ht="29.25" customHeight="1" thickBot="1">
      <c r="A126" s="549">
        <v>2</v>
      </c>
      <c r="B126" s="489" t="s">
        <v>482</v>
      </c>
      <c r="C126" s="725">
        <v>29.285548600000578</v>
      </c>
      <c r="D126" s="551">
        <v>24.989804899999612</v>
      </c>
      <c r="E126" s="552">
        <v>29.012444300000428</v>
      </c>
      <c r="F126" s="552">
        <v>14.751626899999463</v>
      </c>
      <c r="G126" s="550">
        <v>15.462864599999778</v>
      </c>
      <c r="H126" s="552">
        <v>14.891977299999999</v>
      </c>
      <c r="I126" s="552">
        <v>12.368724300000139</v>
      </c>
      <c r="J126" s="552">
        <v>19.955853700000016</v>
      </c>
      <c r="K126" s="552">
        <v>19.991059800000077</v>
      </c>
      <c r="L126" s="552">
        <v>15.305839600000034</v>
      </c>
      <c r="M126" s="552">
        <v>27.185937300000177</v>
      </c>
      <c r="N126" s="726">
        <v>35.400466099999925</v>
      </c>
      <c r="O126" s="727">
        <f t="shared" si="9"/>
        <v>258.60214740000021</v>
      </c>
    </row>
    <row r="127" spans="1:15" s="487" customFormat="1" ht="29.25" customHeight="1" thickBot="1">
      <c r="A127" s="549">
        <v>3</v>
      </c>
      <c r="B127" s="489" t="s">
        <v>483</v>
      </c>
      <c r="C127" s="527">
        <f>C128+C130+C131+C132</f>
        <v>406.36109020000015</v>
      </c>
      <c r="D127" s="491">
        <f>D128+D130+D131+D132</f>
        <v>357.02940479999995</v>
      </c>
      <c r="E127" s="491">
        <f t="shared" ref="E127:N127" si="10">E128+E130+E131+E132</f>
        <v>331.04991159999992</v>
      </c>
      <c r="F127" s="491">
        <f t="shared" si="10"/>
        <v>70.611152599999997</v>
      </c>
      <c r="G127" s="491">
        <f t="shared" si="10"/>
        <v>9.0628256</v>
      </c>
      <c r="H127" s="491">
        <f t="shared" si="10"/>
        <v>0.58748139999999849</v>
      </c>
      <c r="I127" s="491">
        <f t="shared" si="10"/>
        <v>0.1465017000000477</v>
      </c>
      <c r="J127" s="491">
        <f t="shared" si="10"/>
        <v>0</v>
      </c>
      <c r="K127" s="491">
        <f t="shared" si="10"/>
        <v>0</v>
      </c>
      <c r="L127" s="491">
        <f t="shared" si="10"/>
        <v>85.562225800000007</v>
      </c>
      <c r="M127" s="491">
        <f t="shared" si="10"/>
        <v>55.179373900000016</v>
      </c>
      <c r="N127" s="491">
        <f t="shared" si="10"/>
        <v>217.576392</v>
      </c>
      <c r="O127" s="492">
        <f t="shared" si="9"/>
        <v>1533.1663595999999</v>
      </c>
    </row>
    <row r="128" spans="1:15" s="500" customFormat="1" ht="29.25" customHeight="1">
      <c r="A128" s="533"/>
      <c r="B128" s="554" t="s">
        <v>484</v>
      </c>
      <c r="C128" s="555">
        <v>291.49296000000015</v>
      </c>
      <c r="D128" s="547">
        <v>221.48821199999995</v>
      </c>
      <c r="E128" s="496">
        <v>323.85824269999995</v>
      </c>
      <c r="F128" s="504">
        <v>69.8034629</v>
      </c>
      <c r="G128" s="547"/>
      <c r="H128" s="496">
        <v>0.58748139999999849</v>
      </c>
      <c r="I128" s="547"/>
      <c r="J128" s="497"/>
      <c r="K128" s="556"/>
      <c r="L128" s="497">
        <v>85.417409300000003</v>
      </c>
      <c r="M128" s="497">
        <v>54.961939999999998</v>
      </c>
      <c r="N128" s="498">
        <v>217.576392</v>
      </c>
      <c r="O128" s="506">
        <f t="shared" si="9"/>
        <v>1265.1861003000001</v>
      </c>
    </row>
    <row r="129" spans="1:16" s="500" customFormat="1" ht="29.25" customHeight="1">
      <c r="A129" s="538"/>
      <c r="B129" s="557" t="s">
        <v>485</v>
      </c>
      <c r="C129" s="558">
        <v>244.53946000000016</v>
      </c>
      <c r="D129" s="547">
        <v>216.39432220000015</v>
      </c>
      <c r="E129" s="547">
        <v>191.11982079999967</v>
      </c>
      <c r="F129" s="547"/>
      <c r="G129" s="547"/>
      <c r="H129" s="547"/>
      <c r="I129" s="547"/>
      <c r="J129" s="547"/>
      <c r="K129" s="547"/>
      <c r="L129" s="547"/>
      <c r="M129" s="547">
        <v>36.8616989</v>
      </c>
      <c r="N129" s="559">
        <v>207.15160989999998</v>
      </c>
      <c r="O129" s="506">
        <f t="shared" si="9"/>
        <v>896.06691180000007</v>
      </c>
    </row>
    <row r="130" spans="1:16" s="500" customFormat="1" ht="29.25" customHeight="1">
      <c r="A130" s="538"/>
      <c r="B130" s="557" t="s">
        <v>486</v>
      </c>
      <c r="C130" s="560"/>
      <c r="D130" s="561"/>
      <c r="E130" s="534"/>
      <c r="F130" s="534"/>
      <c r="G130" s="534"/>
      <c r="H130" s="504"/>
      <c r="I130" s="534"/>
      <c r="J130" s="562"/>
      <c r="K130" s="563"/>
      <c r="L130" s="508"/>
      <c r="M130" s="508">
        <v>0</v>
      </c>
      <c r="N130" s="543"/>
      <c r="O130" s="506">
        <f t="shared" si="9"/>
        <v>0</v>
      </c>
    </row>
    <row r="131" spans="1:16" s="500" customFormat="1" ht="29.25" customHeight="1">
      <c r="A131" s="538"/>
      <c r="B131" s="557" t="s">
        <v>487</v>
      </c>
      <c r="C131" s="560">
        <v>48.676150999999997</v>
      </c>
      <c r="D131" s="534">
        <v>65.81273800000001</v>
      </c>
      <c r="E131" s="504">
        <v>4.7167292000000005</v>
      </c>
      <c r="F131" s="547">
        <v>0.80768969999999995</v>
      </c>
      <c r="G131" s="504">
        <v>9.0547526000000005</v>
      </c>
      <c r="H131" s="534"/>
      <c r="I131" s="534">
        <v>0.1465017000000477</v>
      </c>
      <c r="J131" s="508"/>
      <c r="K131" s="556"/>
      <c r="L131" s="508">
        <v>0.14481649999999999</v>
      </c>
      <c r="M131" s="508">
        <v>0.10998360000002094</v>
      </c>
      <c r="N131" s="543"/>
      <c r="O131" s="506">
        <f t="shared" si="9"/>
        <v>129.46936230000006</v>
      </c>
    </row>
    <row r="132" spans="1:16" s="500" customFormat="1" ht="29.25" customHeight="1" thickBot="1">
      <c r="A132" s="564"/>
      <c r="B132" s="565" t="s">
        <v>488</v>
      </c>
      <c r="C132" s="566">
        <v>66.191979200000006</v>
      </c>
      <c r="D132" s="567">
        <v>69.728454799999994</v>
      </c>
      <c r="E132" s="515">
        <v>2.474939700000002</v>
      </c>
      <c r="F132" s="515"/>
      <c r="G132" s="515">
        <v>8.0730000000000003E-3</v>
      </c>
      <c r="H132" s="568"/>
      <c r="I132" s="532"/>
      <c r="J132" s="532"/>
      <c r="K132" s="569"/>
      <c r="L132" s="532"/>
      <c r="M132" s="570">
        <v>0.10745029999999645</v>
      </c>
      <c r="N132" s="571"/>
      <c r="O132" s="519">
        <f t="shared" si="9"/>
        <v>138.510897</v>
      </c>
    </row>
    <row r="133" spans="1:16" s="487" customFormat="1" ht="34.5" customHeight="1" thickBot="1">
      <c r="A133" s="572">
        <v>4</v>
      </c>
      <c r="B133" s="573" t="s">
        <v>489</v>
      </c>
      <c r="C133" s="574">
        <f t="shared" ref="C133:N133" si="11">C4+C127-C126</f>
        <v>1401.8950629999997</v>
      </c>
      <c r="D133" s="575">
        <f t="shared" si="11"/>
        <v>1221.8595953000006</v>
      </c>
      <c r="E133" s="575">
        <f t="shared" si="11"/>
        <v>1379.0005518999994</v>
      </c>
      <c r="F133" s="575">
        <f t="shared" si="11"/>
        <v>1181.2739289000003</v>
      </c>
      <c r="G133" s="575">
        <f t="shared" si="11"/>
        <v>1454.5290982000004</v>
      </c>
      <c r="H133" s="575">
        <f t="shared" si="11"/>
        <v>1470.4372069000001</v>
      </c>
      <c r="I133" s="575">
        <f t="shared" si="11"/>
        <v>1295.6873424999999</v>
      </c>
      <c r="J133" s="575">
        <f t="shared" si="11"/>
        <v>1380.820645</v>
      </c>
      <c r="K133" s="575">
        <f t="shared" si="11"/>
        <v>1173.9427954999999</v>
      </c>
      <c r="L133" s="575">
        <f t="shared" si="11"/>
        <v>1104.1753861999998</v>
      </c>
      <c r="M133" s="575">
        <f t="shared" si="11"/>
        <v>1159.1025570999998</v>
      </c>
      <c r="N133" s="575">
        <f t="shared" si="11"/>
        <v>1298.4608422000001</v>
      </c>
      <c r="O133" s="576">
        <f t="shared" si="9"/>
        <v>15521.1850127</v>
      </c>
    </row>
    <row r="134" spans="1:16" s="500" customFormat="1" ht="21" customHeight="1">
      <c r="A134" s="577"/>
      <c r="B134" s="487"/>
      <c r="C134" s="487"/>
      <c r="D134" s="487"/>
      <c r="E134" s="487"/>
      <c r="F134" s="487"/>
      <c r="G134" s="487"/>
      <c r="H134" s="487"/>
      <c r="I134" s="487"/>
      <c r="J134" s="487"/>
      <c r="K134" s="487"/>
      <c r="L134" s="487"/>
      <c r="M134" s="487"/>
      <c r="N134" s="487"/>
      <c r="O134" s="487"/>
      <c r="P134" s="487"/>
    </row>
    <row r="135" spans="1:16" s="500" customFormat="1" ht="21" customHeight="1">
      <c r="A135" s="577"/>
      <c r="B135" s="487"/>
      <c r="C135" s="645"/>
      <c r="D135" s="645"/>
      <c r="E135" s="645"/>
      <c r="F135" s="645"/>
      <c r="G135" s="645"/>
      <c r="H135" s="645"/>
      <c r="I135" s="645"/>
      <c r="J135" s="645"/>
      <c r="K135" s="645"/>
      <c r="L135" s="645"/>
      <c r="M135" s="645"/>
      <c r="N135" s="645"/>
      <c r="O135" s="487"/>
      <c r="P135" s="487"/>
    </row>
    <row r="136" spans="1:16" s="500" customFormat="1" ht="21" customHeight="1" thickBot="1">
      <c r="A136" s="577"/>
      <c r="B136" s="487"/>
      <c r="C136" s="645"/>
      <c r="D136" s="645"/>
      <c r="E136" s="645"/>
      <c r="F136" s="645"/>
      <c r="G136" s="645"/>
      <c r="H136" s="645"/>
      <c r="I136" s="645"/>
      <c r="J136" s="645"/>
      <c r="K136" s="645"/>
      <c r="L136" s="645"/>
      <c r="M136" s="645"/>
      <c r="N136" s="645"/>
      <c r="O136" s="487"/>
      <c r="P136" s="487"/>
    </row>
    <row r="137" spans="1:16" s="487" customFormat="1" ht="38.25" customHeight="1" thickBot="1">
      <c r="A137" s="488">
        <v>5</v>
      </c>
      <c r="B137" s="578" t="s">
        <v>490</v>
      </c>
      <c r="C137" s="574">
        <f t="shared" ref="C137:N137" si="12">C138+C139+C146+C209+C210+C215</f>
        <v>1401.8950629999997</v>
      </c>
      <c r="D137" s="575">
        <f t="shared" si="12"/>
        <v>1221.8595953000004</v>
      </c>
      <c r="E137" s="575">
        <f t="shared" si="12"/>
        <v>1379.0005518999994</v>
      </c>
      <c r="F137" s="575">
        <f t="shared" si="12"/>
        <v>1181.2739289000001</v>
      </c>
      <c r="G137" s="575">
        <f t="shared" si="12"/>
        <v>1454.5290982000004</v>
      </c>
      <c r="H137" s="575">
        <f t="shared" si="12"/>
        <v>1470.4372069000001</v>
      </c>
      <c r="I137" s="575">
        <f t="shared" si="12"/>
        <v>1295.6873425000001</v>
      </c>
      <c r="J137" s="575">
        <f t="shared" si="12"/>
        <v>1380.820645</v>
      </c>
      <c r="K137" s="575">
        <f t="shared" si="12"/>
        <v>1173.9427954999999</v>
      </c>
      <c r="L137" s="575">
        <f t="shared" si="12"/>
        <v>1104.1753862</v>
      </c>
      <c r="M137" s="575">
        <f t="shared" si="12"/>
        <v>1159.1025570999998</v>
      </c>
      <c r="N137" s="575">
        <f t="shared" si="12"/>
        <v>1298.4608422000001</v>
      </c>
      <c r="O137" s="576">
        <f t="shared" si="9"/>
        <v>15521.1850127</v>
      </c>
    </row>
    <row r="138" spans="1:16" s="487" customFormat="1" ht="30.75" customHeight="1" thickBot="1">
      <c r="A138" s="579">
        <v>5.0999999999999996</v>
      </c>
      <c r="B138" s="528" t="s">
        <v>491</v>
      </c>
      <c r="C138" s="484">
        <v>358.8105114</v>
      </c>
      <c r="D138" s="485">
        <v>300.16116080000012</v>
      </c>
      <c r="E138" s="485">
        <v>328.74021199999964</v>
      </c>
      <c r="F138" s="485">
        <v>264.49351800000028</v>
      </c>
      <c r="G138" s="485">
        <v>252.664458</v>
      </c>
      <c r="H138" s="485">
        <v>183.95170200000001</v>
      </c>
      <c r="I138" s="485">
        <v>196.76761159999998</v>
      </c>
      <c r="J138" s="485">
        <v>205.901319</v>
      </c>
      <c r="K138" s="485">
        <v>182.73275509999999</v>
      </c>
      <c r="L138" s="485">
        <v>214.05052789999999</v>
      </c>
      <c r="M138" s="485">
        <v>243.72675909999998</v>
      </c>
      <c r="N138" s="580">
        <v>296.6183552</v>
      </c>
      <c r="O138" s="581">
        <f t="shared" si="9"/>
        <v>3028.6188900999996</v>
      </c>
    </row>
    <row r="139" spans="1:16" s="500" customFormat="1" ht="35.25" customHeight="1" thickBot="1">
      <c r="A139" s="579">
        <v>5.2</v>
      </c>
      <c r="B139" s="582" t="s">
        <v>492</v>
      </c>
      <c r="C139" s="583">
        <f t="shared" ref="C139:N139" si="13">C140+C143</f>
        <v>601.2166555</v>
      </c>
      <c r="D139" s="584">
        <f t="shared" si="13"/>
        <v>531.5167659</v>
      </c>
      <c r="E139" s="584">
        <f t="shared" si="13"/>
        <v>603.43665829999998</v>
      </c>
      <c r="F139" s="584">
        <f t="shared" si="13"/>
        <v>492.46266329999997</v>
      </c>
      <c r="G139" s="584">
        <f t="shared" si="13"/>
        <v>485.57023100000004</v>
      </c>
      <c r="H139" s="584">
        <f t="shared" si="13"/>
        <v>519.25895109999999</v>
      </c>
      <c r="I139" s="584">
        <f t="shared" si="13"/>
        <v>560.59813329999997</v>
      </c>
      <c r="J139" s="584">
        <f t="shared" si="13"/>
        <v>641.72421699999995</v>
      </c>
      <c r="K139" s="584">
        <f t="shared" si="13"/>
        <v>533.34983920000002</v>
      </c>
      <c r="L139" s="584">
        <f t="shared" si="13"/>
        <v>505.10223869999999</v>
      </c>
      <c r="M139" s="584">
        <f t="shared" si="13"/>
        <v>542.4273447999999</v>
      </c>
      <c r="N139" s="584">
        <f t="shared" si="13"/>
        <v>627.38004609999996</v>
      </c>
      <c r="O139" s="585">
        <f t="shared" si="9"/>
        <v>6644.0437441999993</v>
      </c>
      <c r="P139" s="728">
        <f>O138+O139+O218</f>
        <v>10439.572891799999</v>
      </c>
    </row>
    <row r="140" spans="1:16" s="500" customFormat="1" ht="37.5" customHeight="1" thickBot="1">
      <c r="A140" s="482" t="s">
        <v>493</v>
      </c>
      <c r="B140" s="586" t="s">
        <v>494</v>
      </c>
      <c r="C140" s="490">
        <f>SUM(C141:C142)</f>
        <v>362.65974979999999</v>
      </c>
      <c r="D140" s="491">
        <f t="shared" ref="D140:N140" si="14">SUM(D141:D142)</f>
        <v>317.58029859999999</v>
      </c>
      <c r="E140" s="491">
        <f t="shared" si="14"/>
        <v>361.23900349999997</v>
      </c>
      <c r="F140" s="491">
        <f t="shared" si="14"/>
        <v>288.54113189999998</v>
      </c>
      <c r="G140" s="491">
        <f t="shared" si="14"/>
        <v>284.00228290000001</v>
      </c>
      <c r="H140" s="491">
        <f t="shared" si="14"/>
        <v>288.43943669999999</v>
      </c>
      <c r="I140" s="491">
        <f t="shared" si="14"/>
        <v>316.72128850000001</v>
      </c>
      <c r="J140" s="491">
        <f t="shared" si="14"/>
        <v>378.82431589999999</v>
      </c>
      <c r="K140" s="491">
        <f t="shared" si="14"/>
        <v>303.95142500000003</v>
      </c>
      <c r="L140" s="491">
        <f t="shared" si="14"/>
        <v>285.4853971</v>
      </c>
      <c r="M140" s="491">
        <f t="shared" si="14"/>
        <v>313.80546479999998</v>
      </c>
      <c r="N140" s="587">
        <f t="shared" si="14"/>
        <v>368.68576959999996</v>
      </c>
      <c r="O140" s="492">
        <f t="shared" si="9"/>
        <v>3869.935564299999</v>
      </c>
    </row>
    <row r="141" spans="1:16" s="500" customFormat="1" ht="29.25" customHeight="1">
      <c r="A141" s="588" t="s">
        <v>495</v>
      </c>
      <c r="B141" s="589" t="s">
        <v>657</v>
      </c>
      <c r="C141" s="590">
        <v>197.71242240000001</v>
      </c>
      <c r="D141" s="496">
        <v>171.77526330000001</v>
      </c>
      <c r="E141" s="496">
        <v>196.93304019999999</v>
      </c>
      <c r="F141" s="496">
        <v>162.9578142</v>
      </c>
      <c r="G141" s="496">
        <v>162.13731730000001</v>
      </c>
      <c r="H141" s="496">
        <v>171.0818768</v>
      </c>
      <c r="I141" s="496">
        <v>187.9728518</v>
      </c>
      <c r="J141" s="496">
        <v>241.16981769999998</v>
      </c>
      <c r="K141" s="496">
        <v>187.16929250000001</v>
      </c>
      <c r="L141" s="496">
        <v>169.3808324</v>
      </c>
      <c r="M141" s="496">
        <v>180.65268140000001</v>
      </c>
      <c r="N141" s="545">
        <v>201.71649069999998</v>
      </c>
      <c r="O141" s="499">
        <f t="shared" si="9"/>
        <v>2230.6597007</v>
      </c>
    </row>
    <row r="142" spans="1:16" s="500" customFormat="1" ht="29.25" customHeight="1" thickBot="1">
      <c r="A142" s="591" t="s">
        <v>496</v>
      </c>
      <c r="B142" s="592" t="s">
        <v>658</v>
      </c>
      <c r="C142" s="593">
        <v>164.94732740000001</v>
      </c>
      <c r="D142" s="496">
        <v>145.80503530000001</v>
      </c>
      <c r="E142" s="516">
        <v>164.3059633</v>
      </c>
      <c r="F142" s="516">
        <v>125.58331770000001</v>
      </c>
      <c r="G142" s="516">
        <v>121.86496559999999</v>
      </c>
      <c r="H142" s="516">
        <v>117.35755990000001</v>
      </c>
      <c r="I142" s="516">
        <v>128.74843670000001</v>
      </c>
      <c r="J142" s="516">
        <v>137.65449819999998</v>
      </c>
      <c r="K142" s="516">
        <v>116.7821325</v>
      </c>
      <c r="L142" s="516">
        <v>116.1045647</v>
      </c>
      <c r="M142" s="516">
        <v>133.1527834</v>
      </c>
      <c r="N142" s="594">
        <v>166.96927890000001</v>
      </c>
      <c r="O142" s="506">
        <f t="shared" ref="O142:O203" si="15">SUM(C142:N142)</f>
        <v>1639.2758636000003</v>
      </c>
    </row>
    <row r="143" spans="1:16" s="500" customFormat="1" ht="35.25" customHeight="1" thickBot="1">
      <c r="A143" s="482" t="s">
        <v>497</v>
      </c>
      <c r="B143" s="586" t="s">
        <v>498</v>
      </c>
      <c r="C143" s="527">
        <f>SUM(C144:C145)</f>
        <v>238.55690569999999</v>
      </c>
      <c r="D143" s="491">
        <f>SUM(D144:D145)</f>
        <v>213.9364673</v>
      </c>
      <c r="E143" s="491">
        <f t="shared" ref="E143:N143" si="16">SUM(E144:E145)</f>
        <v>242.19765479999998</v>
      </c>
      <c r="F143" s="491">
        <f t="shared" si="16"/>
        <v>203.92153139999999</v>
      </c>
      <c r="G143" s="491">
        <f t="shared" si="16"/>
        <v>201.5679481</v>
      </c>
      <c r="H143" s="491">
        <f t="shared" si="16"/>
        <v>230.8195144</v>
      </c>
      <c r="I143" s="491">
        <f t="shared" si="16"/>
        <v>243.87684480000001</v>
      </c>
      <c r="J143" s="491">
        <f t="shared" si="16"/>
        <v>262.89990110000002</v>
      </c>
      <c r="K143" s="491">
        <f t="shared" si="16"/>
        <v>229.39841419999999</v>
      </c>
      <c r="L143" s="491">
        <f t="shared" si="16"/>
        <v>219.61684159999999</v>
      </c>
      <c r="M143" s="491">
        <f t="shared" si="16"/>
        <v>228.62187999999998</v>
      </c>
      <c r="N143" s="491">
        <f t="shared" si="16"/>
        <v>258.6942765</v>
      </c>
      <c r="O143" s="492">
        <f t="shared" si="15"/>
        <v>2774.1081799000003</v>
      </c>
    </row>
    <row r="144" spans="1:16" s="500" customFormat="1" ht="32.25" customHeight="1">
      <c r="A144" s="588" t="s">
        <v>499</v>
      </c>
      <c r="B144" s="589" t="s">
        <v>657</v>
      </c>
      <c r="C144" s="555">
        <v>143.74875119999999</v>
      </c>
      <c r="D144" s="567">
        <v>128.17363130000001</v>
      </c>
      <c r="E144" s="547">
        <v>144.79121319999999</v>
      </c>
      <c r="F144" s="496">
        <v>122.1791715</v>
      </c>
      <c r="G144" s="496">
        <v>122.00963350000001</v>
      </c>
      <c r="H144" s="496">
        <v>125.5472688</v>
      </c>
      <c r="I144" s="496">
        <v>131.1944086</v>
      </c>
      <c r="J144" s="496">
        <v>147.13207550000001</v>
      </c>
      <c r="K144" s="496">
        <v>127.61146959999999</v>
      </c>
      <c r="L144" s="496">
        <v>124.1109847</v>
      </c>
      <c r="M144" s="496">
        <v>129.23068229999998</v>
      </c>
      <c r="N144" s="545">
        <v>141.78824940000001</v>
      </c>
      <c r="O144" s="506">
        <f t="shared" si="15"/>
        <v>1587.5175396</v>
      </c>
    </row>
    <row r="145" spans="1:15" s="500" customFormat="1" ht="32.25" customHeight="1" thickBot="1">
      <c r="A145" s="591" t="s">
        <v>500</v>
      </c>
      <c r="B145" s="592" t="s">
        <v>658</v>
      </c>
      <c r="C145" s="566">
        <v>94.808154500000001</v>
      </c>
      <c r="D145" s="567">
        <v>85.762835999999993</v>
      </c>
      <c r="E145" s="515">
        <v>97.406441599999994</v>
      </c>
      <c r="F145" s="496">
        <v>81.742359900000011</v>
      </c>
      <c r="G145" s="515">
        <v>79.558314599999989</v>
      </c>
      <c r="H145" s="515">
        <v>105.27224559999999</v>
      </c>
      <c r="I145" s="515">
        <v>112.6824362</v>
      </c>
      <c r="J145" s="515">
        <v>115.76782559999999</v>
      </c>
      <c r="K145" s="515">
        <v>101.7869446</v>
      </c>
      <c r="L145" s="515">
        <v>95.505856899999998</v>
      </c>
      <c r="M145" s="515">
        <v>99.391197700000006</v>
      </c>
      <c r="N145" s="595">
        <v>116.90602709999999</v>
      </c>
      <c r="O145" s="506">
        <f t="shared" si="15"/>
        <v>1186.5906403000001</v>
      </c>
    </row>
    <row r="146" spans="1:15" s="487" customFormat="1" ht="32.25" customHeight="1" thickBot="1">
      <c r="A146" s="488">
        <v>5.3</v>
      </c>
      <c r="B146" s="489" t="s">
        <v>501</v>
      </c>
      <c r="C146" s="527">
        <f t="shared" ref="C146:N146" si="17">SUM(C147:C208)</f>
        <v>331.51899283999995</v>
      </c>
      <c r="D146" s="587">
        <f t="shared" si="17"/>
        <v>305.71234992000007</v>
      </c>
      <c r="E146" s="587">
        <f t="shared" si="17"/>
        <v>349.76778244999991</v>
      </c>
      <c r="F146" s="587">
        <f t="shared" si="17"/>
        <v>343.96719638999986</v>
      </c>
      <c r="G146" s="587">
        <f t="shared" si="17"/>
        <v>350.35593739000024</v>
      </c>
      <c r="H146" s="587">
        <f t="shared" si="17"/>
        <v>324.4220137100001</v>
      </c>
      <c r="I146" s="587">
        <f t="shared" si="17"/>
        <v>314.327045</v>
      </c>
      <c r="J146" s="587">
        <f t="shared" si="17"/>
        <v>296.07158850000008</v>
      </c>
      <c r="K146" s="587">
        <f t="shared" si="17"/>
        <v>284.85183209999991</v>
      </c>
      <c r="L146" s="587">
        <f t="shared" si="17"/>
        <v>292.00260409999999</v>
      </c>
      <c r="M146" s="587">
        <f t="shared" si="17"/>
        <v>275.32643660000002</v>
      </c>
      <c r="N146" s="587">
        <f t="shared" si="17"/>
        <v>257.54055390000008</v>
      </c>
      <c r="O146" s="492">
        <f t="shared" si="15"/>
        <v>3725.8643328999997</v>
      </c>
    </row>
    <row r="147" spans="1:15" s="500" customFormat="1" ht="21" customHeight="1">
      <c r="A147" s="588" t="s">
        <v>502</v>
      </c>
      <c r="B147" s="596" t="s">
        <v>659</v>
      </c>
      <c r="C147" s="597">
        <v>4.5164388000000013</v>
      </c>
      <c r="D147" s="567">
        <v>4.097320800000003</v>
      </c>
      <c r="E147" s="567">
        <v>4.6365707999999994</v>
      </c>
      <c r="F147" s="496">
        <v>3.7167720000000002</v>
      </c>
      <c r="G147" s="535">
        <v>3.9339876</v>
      </c>
      <c r="H147" s="535">
        <v>3.4351007999999998</v>
      </c>
      <c r="I147" s="540">
        <v>3.5124412999999994</v>
      </c>
      <c r="J147" s="504">
        <v>3.5964689999999999</v>
      </c>
      <c r="K147" s="536">
        <v>3.6623556000000002</v>
      </c>
      <c r="L147" s="535">
        <v>4.2415487000000001</v>
      </c>
      <c r="M147" s="535">
        <v>4.3707191999999999</v>
      </c>
      <c r="N147" s="598">
        <v>4.8270032</v>
      </c>
      <c r="O147" s="506">
        <f t="shared" si="15"/>
        <v>48.546727800000006</v>
      </c>
    </row>
    <row r="148" spans="1:15" s="500" customFormat="1" ht="21" customHeight="1">
      <c r="A148" s="599" t="s">
        <v>503</v>
      </c>
      <c r="B148" s="546" t="s">
        <v>660</v>
      </c>
      <c r="C148" s="539">
        <v>14.250640349999999</v>
      </c>
      <c r="D148" s="567">
        <v>11.9595851</v>
      </c>
      <c r="E148" s="567">
        <v>13.35062347</v>
      </c>
      <c r="F148" s="496">
        <v>14.41057668</v>
      </c>
      <c r="G148" s="504">
        <v>14.45776349</v>
      </c>
      <c r="H148" s="504">
        <v>14.950186730000002</v>
      </c>
      <c r="I148" s="534">
        <v>18.320358899999999</v>
      </c>
      <c r="J148" s="504">
        <v>18.108528100000001</v>
      </c>
      <c r="K148" s="504">
        <v>15.578290300000001</v>
      </c>
      <c r="L148" s="504">
        <v>14.0055388</v>
      </c>
      <c r="M148" s="504">
        <v>13.4089984</v>
      </c>
      <c r="N148" s="600">
        <v>14.7181385</v>
      </c>
      <c r="O148" s="506">
        <f t="shared" si="15"/>
        <v>177.51922882000002</v>
      </c>
    </row>
    <row r="149" spans="1:15" s="500" customFormat="1" ht="21" customHeight="1">
      <c r="A149" s="599" t="s">
        <v>504</v>
      </c>
      <c r="B149" s="546" t="s">
        <v>733</v>
      </c>
      <c r="C149" s="539">
        <v>1.8972800000000001</v>
      </c>
      <c r="D149" s="567">
        <v>1.4607600000000001</v>
      </c>
      <c r="E149" s="567">
        <v>1.5229200000000001</v>
      </c>
      <c r="F149" s="496">
        <v>0.61207999999999996</v>
      </c>
      <c r="G149" s="504">
        <v>1.456E-2</v>
      </c>
      <c r="H149" s="504">
        <v>1.316E-2</v>
      </c>
      <c r="I149" s="534">
        <v>1.8740999999999999E-3</v>
      </c>
      <c r="J149" s="504">
        <v>0</v>
      </c>
      <c r="K149" s="504">
        <v>0</v>
      </c>
      <c r="L149" s="504">
        <v>0</v>
      </c>
      <c r="M149" s="504">
        <v>0</v>
      </c>
      <c r="N149" s="600">
        <v>0</v>
      </c>
      <c r="O149" s="506">
        <f t="shared" si="15"/>
        <v>5.5226341000000003</v>
      </c>
    </row>
    <row r="150" spans="1:15" s="500" customFormat="1" ht="21" customHeight="1">
      <c r="A150" s="599" t="s">
        <v>505</v>
      </c>
      <c r="B150" s="546" t="s">
        <v>662</v>
      </c>
      <c r="C150" s="539">
        <v>33.246839999999999</v>
      </c>
      <c r="D150" s="567">
        <v>29.368680000000001</v>
      </c>
      <c r="E150" s="567">
        <v>35.84328</v>
      </c>
      <c r="F150" s="496">
        <v>32.404679999999999</v>
      </c>
      <c r="G150" s="504">
        <v>26.559719999999999</v>
      </c>
      <c r="H150" s="504">
        <v>10.607519999999999</v>
      </c>
      <c r="I150" s="534">
        <v>0.94341059999999999</v>
      </c>
      <c r="J150" s="504">
        <v>0.96647430000000001</v>
      </c>
      <c r="K150" s="504">
        <v>0.52586820000000001</v>
      </c>
      <c r="L150" s="504">
        <v>0.12543960000000001</v>
      </c>
      <c r="M150" s="504">
        <v>9.5749500000000001E-2</v>
      </c>
      <c r="N150" s="600">
        <v>0.10428330000000001</v>
      </c>
      <c r="O150" s="506">
        <f t="shared" si="15"/>
        <v>170.79194549999994</v>
      </c>
    </row>
    <row r="151" spans="1:15" s="500" customFormat="1" ht="21" customHeight="1">
      <c r="A151" s="599" t="s">
        <v>506</v>
      </c>
      <c r="B151" s="546" t="s">
        <v>663</v>
      </c>
      <c r="C151" s="539">
        <v>7.1313600000000005E-2</v>
      </c>
      <c r="D151" s="567">
        <v>6.0158400000000001E-2</v>
      </c>
      <c r="E151" s="567">
        <v>7.6372800000000005E-2</v>
      </c>
      <c r="F151" s="496">
        <v>5.9337599999999997E-2</v>
      </c>
      <c r="G151" s="504">
        <v>5.5430400000000005E-2</v>
      </c>
      <c r="H151" s="534">
        <v>6.5606399999999995E-2</v>
      </c>
      <c r="I151" s="534">
        <v>7.4327899999999988E-2</v>
      </c>
      <c r="J151" s="504">
        <v>8.1400199999999992E-2</v>
      </c>
      <c r="K151" s="504">
        <v>5.8580500000000001E-2</v>
      </c>
      <c r="L151" s="504">
        <v>5.7792900000000001E-2</v>
      </c>
      <c r="M151" s="504">
        <v>7.8824100000000008E-2</v>
      </c>
      <c r="N151" s="600">
        <v>0.1063336</v>
      </c>
      <c r="O151" s="506">
        <f t="shared" si="15"/>
        <v>0.84547840000000007</v>
      </c>
    </row>
    <row r="152" spans="1:15" s="500" customFormat="1" ht="21" customHeight="1">
      <c r="A152" s="599" t="s">
        <v>507</v>
      </c>
      <c r="B152" s="546" t="s">
        <v>664</v>
      </c>
      <c r="C152" s="539">
        <v>18.611810800000001</v>
      </c>
      <c r="D152" s="567">
        <v>16.915529100000001</v>
      </c>
      <c r="E152" s="567">
        <v>18.9179922</v>
      </c>
      <c r="F152" s="496">
        <v>17.5631153</v>
      </c>
      <c r="G152" s="504">
        <v>18.3044309</v>
      </c>
      <c r="H152" s="504">
        <v>16.621518300000002</v>
      </c>
      <c r="I152" s="534">
        <v>15.926785300000001</v>
      </c>
      <c r="J152" s="504">
        <v>14.950710000000001</v>
      </c>
      <c r="K152" s="504">
        <v>18.116691800000002</v>
      </c>
      <c r="L152" s="504">
        <v>20.526004699999998</v>
      </c>
      <c r="M152" s="504">
        <v>16.344292199999998</v>
      </c>
      <c r="N152" s="600">
        <v>18.447192100000002</v>
      </c>
      <c r="O152" s="506">
        <f t="shared" si="15"/>
        <v>211.24607270000001</v>
      </c>
    </row>
    <row r="153" spans="1:15" s="500" customFormat="1" ht="21" customHeight="1">
      <c r="A153" s="599" t="s">
        <v>508</v>
      </c>
      <c r="B153" s="546" t="s">
        <v>665</v>
      </c>
      <c r="C153" s="539">
        <v>5.2019000000000002</v>
      </c>
      <c r="D153" s="567">
        <v>9.4049999999999994</v>
      </c>
      <c r="E153" s="567">
        <v>12.336499999999999</v>
      </c>
      <c r="F153" s="496">
        <v>13.4002</v>
      </c>
      <c r="G153" s="504">
        <v>13.426600000000001</v>
      </c>
      <c r="H153" s="504">
        <v>11.522500000000001</v>
      </c>
      <c r="I153" s="534">
        <v>8.1259767000000007</v>
      </c>
      <c r="J153" s="504">
        <v>10.197426400000001</v>
      </c>
      <c r="K153" s="504">
        <v>9.6489608000000011</v>
      </c>
      <c r="L153" s="504">
        <v>8.2595755999999998</v>
      </c>
      <c r="M153" s="504">
        <v>9.8553154000000003</v>
      </c>
      <c r="N153" s="600">
        <v>10.627677500000001</v>
      </c>
      <c r="O153" s="506">
        <f t="shared" si="15"/>
        <v>122.00763239999999</v>
      </c>
    </row>
    <row r="154" spans="1:15" s="500" customFormat="1" ht="21" customHeight="1">
      <c r="A154" s="599" t="s">
        <v>509</v>
      </c>
      <c r="B154" s="546" t="s">
        <v>666</v>
      </c>
      <c r="C154" s="539">
        <v>22.907501</v>
      </c>
      <c r="D154" s="567">
        <v>20.432578299999999</v>
      </c>
      <c r="E154" s="567">
        <v>23.825171899999997</v>
      </c>
      <c r="F154" s="496">
        <v>21.2113257</v>
      </c>
      <c r="G154" s="504">
        <v>23.275717399999998</v>
      </c>
      <c r="H154" s="504">
        <v>21.9805232</v>
      </c>
      <c r="I154" s="534">
        <v>23.607331899999998</v>
      </c>
      <c r="J154" s="504">
        <v>13.234756800000001</v>
      </c>
      <c r="K154" s="504">
        <v>21.292640200000001</v>
      </c>
      <c r="L154" s="504">
        <v>21.984507899999997</v>
      </c>
      <c r="M154" s="504">
        <v>22.6326538</v>
      </c>
      <c r="N154" s="600">
        <v>23.846975699999998</v>
      </c>
      <c r="O154" s="506">
        <f t="shared" si="15"/>
        <v>260.23168379999998</v>
      </c>
    </row>
    <row r="155" spans="1:15" s="500" customFormat="1" ht="21" customHeight="1">
      <c r="A155" s="599" t="s">
        <v>510</v>
      </c>
      <c r="B155" s="546" t="s">
        <v>667</v>
      </c>
      <c r="C155" s="539">
        <v>15.2949599</v>
      </c>
      <c r="D155" s="567">
        <v>14.0033295</v>
      </c>
      <c r="E155" s="567">
        <v>11.3589761</v>
      </c>
      <c r="F155" s="496">
        <v>18.621752799999999</v>
      </c>
      <c r="G155" s="504">
        <v>16.331543100000001</v>
      </c>
      <c r="H155" s="504">
        <v>19.536877199999999</v>
      </c>
      <c r="I155" s="534">
        <v>19.735038899999999</v>
      </c>
      <c r="J155" s="504">
        <v>18.097537600000003</v>
      </c>
      <c r="K155" s="504">
        <v>19.754853399999998</v>
      </c>
      <c r="L155" s="504">
        <v>20.613253800000003</v>
      </c>
      <c r="M155" s="504">
        <v>19.794643799999999</v>
      </c>
      <c r="N155" s="600">
        <v>20.083560200000001</v>
      </c>
      <c r="O155" s="506">
        <f t="shared" si="15"/>
        <v>213.22632630000001</v>
      </c>
    </row>
    <row r="156" spans="1:15" s="500" customFormat="1" ht="21" customHeight="1">
      <c r="A156" s="599" t="s">
        <v>511</v>
      </c>
      <c r="B156" s="546" t="s">
        <v>668</v>
      </c>
      <c r="C156" s="539">
        <v>11.913551999999999</v>
      </c>
      <c r="D156" s="567">
        <v>10.777241999999999</v>
      </c>
      <c r="E156" s="567">
        <v>11.967269999999999</v>
      </c>
      <c r="F156" s="496">
        <v>12.10398</v>
      </c>
      <c r="G156" s="504">
        <v>12.789126</v>
      </c>
      <c r="H156" s="504">
        <v>12.019602000000001</v>
      </c>
      <c r="I156" s="534">
        <v>12.397604400000001</v>
      </c>
      <c r="J156" s="504">
        <v>12.3436135</v>
      </c>
      <c r="K156" s="504">
        <v>11.887324699999999</v>
      </c>
      <c r="L156" s="504">
        <v>12.441140499999999</v>
      </c>
      <c r="M156" s="504">
        <v>12.0654132</v>
      </c>
      <c r="N156" s="600">
        <v>2.8966999999999999E-3</v>
      </c>
      <c r="O156" s="506">
        <f t="shared" si="15"/>
        <v>132.70876500000003</v>
      </c>
    </row>
    <row r="157" spans="1:15" s="500" customFormat="1" ht="21" customHeight="1">
      <c r="A157" s="599" t="s">
        <v>512</v>
      </c>
      <c r="B157" s="546" t="s">
        <v>669</v>
      </c>
      <c r="C157" s="539">
        <v>10.360519999999999</v>
      </c>
      <c r="D157" s="567">
        <v>8.3893500000000003</v>
      </c>
      <c r="E157" s="567">
        <v>8.23611</v>
      </c>
      <c r="F157" s="496">
        <v>7.6879999999999997</v>
      </c>
      <c r="G157" s="504">
        <v>8.66</v>
      </c>
      <c r="H157" s="504">
        <v>5.8167999999999997</v>
      </c>
      <c r="I157" s="534">
        <v>3.3689550000000001</v>
      </c>
      <c r="J157" s="504">
        <v>0.40894819999999998</v>
      </c>
      <c r="K157" s="504">
        <v>0.25957449999999999</v>
      </c>
      <c r="L157" s="504">
        <v>2.7170825999999999</v>
      </c>
      <c r="M157" s="504">
        <v>2.6472899999999999</v>
      </c>
      <c r="N157" s="600">
        <v>4.1528117999999994</v>
      </c>
      <c r="O157" s="506">
        <f t="shared" si="15"/>
        <v>62.705442099999992</v>
      </c>
    </row>
    <row r="158" spans="1:15" s="500" customFormat="1" ht="21" customHeight="1">
      <c r="A158" s="599" t="s">
        <v>513</v>
      </c>
      <c r="B158" s="546" t="s">
        <v>670</v>
      </c>
      <c r="C158" s="539">
        <v>12.999756199999998</v>
      </c>
      <c r="D158" s="567">
        <v>11.6534064</v>
      </c>
      <c r="E158" s="567">
        <v>13.176399999999999</v>
      </c>
      <c r="F158" s="496">
        <v>10.5683706</v>
      </c>
      <c r="G158" s="504">
        <v>11.9145059</v>
      </c>
      <c r="H158" s="504">
        <v>12.383239199999998</v>
      </c>
      <c r="I158" s="534">
        <v>11.701740800000001</v>
      </c>
      <c r="J158" s="504">
        <v>9.1261895000000006</v>
      </c>
      <c r="K158" s="504">
        <v>8.6878719000000011</v>
      </c>
      <c r="L158" s="504">
        <v>9.8026734999999992</v>
      </c>
      <c r="M158" s="504">
        <v>9.2793189999999974</v>
      </c>
      <c r="N158" s="600">
        <v>9.9156633999999997</v>
      </c>
      <c r="O158" s="506">
        <f t="shared" si="15"/>
        <v>131.20913639999998</v>
      </c>
    </row>
    <row r="159" spans="1:15" s="500" customFormat="1" ht="21" customHeight="1">
      <c r="A159" s="599" t="s">
        <v>514</v>
      </c>
      <c r="B159" s="546" t="s">
        <v>671</v>
      </c>
      <c r="C159" s="539">
        <v>8.7448688000000008</v>
      </c>
      <c r="D159" s="567">
        <v>6.5320984000000006</v>
      </c>
      <c r="E159" s="567">
        <v>8.7647628000000015</v>
      </c>
      <c r="F159" s="496">
        <v>8.9020834000000004</v>
      </c>
      <c r="G159" s="504">
        <v>8.5962751999999991</v>
      </c>
      <c r="H159" s="504">
        <v>8.325595400000001</v>
      </c>
      <c r="I159" s="534">
        <v>8.1659377000000006</v>
      </c>
      <c r="J159" s="504">
        <v>8.8306841999999985</v>
      </c>
      <c r="K159" s="504">
        <v>5.7544104999999997</v>
      </c>
      <c r="L159" s="504">
        <v>8.3325326999999998</v>
      </c>
      <c r="M159" s="504">
        <v>5.9100024000000007</v>
      </c>
      <c r="N159" s="600">
        <v>9.3109926999999999</v>
      </c>
      <c r="O159" s="506">
        <f t="shared" si="15"/>
        <v>96.170244199999999</v>
      </c>
    </row>
    <row r="160" spans="1:15" s="500" customFormat="1" ht="21" customHeight="1">
      <c r="A160" s="599" t="s">
        <v>515</v>
      </c>
      <c r="B160" s="546" t="s">
        <v>672</v>
      </c>
      <c r="C160" s="539">
        <v>0</v>
      </c>
      <c r="D160" s="567">
        <v>0</v>
      </c>
      <c r="E160" s="567">
        <v>0</v>
      </c>
      <c r="F160" s="496">
        <v>0</v>
      </c>
      <c r="G160" s="504">
        <v>0</v>
      </c>
      <c r="H160" s="504">
        <v>0</v>
      </c>
      <c r="I160" s="534">
        <v>0</v>
      </c>
      <c r="J160" s="504">
        <v>0</v>
      </c>
      <c r="K160" s="504">
        <v>0</v>
      </c>
      <c r="L160" s="504"/>
      <c r="M160" s="504"/>
      <c r="N160" s="600"/>
      <c r="O160" s="506">
        <f t="shared" si="15"/>
        <v>0</v>
      </c>
    </row>
    <row r="161" spans="1:15" s="500" customFormat="1" ht="21" customHeight="1">
      <c r="A161" s="599" t="s">
        <v>516</v>
      </c>
      <c r="B161" s="546" t="s">
        <v>673</v>
      </c>
      <c r="C161" s="539">
        <v>7.0580786000000009</v>
      </c>
      <c r="D161" s="567">
        <v>6.2502530999999992</v>
      </c>
      <c r="E161" s="567">
        <v>7.5825705000000001</v>
      </c>
      <c r="F161" s="496">
        <v>7.1491565000000001</v>
      </c>
      <c r="G161" s="504">
        <v>6.7348780000000001</v>
      </c>
      <c r="H161" s="504">
        <v>6.2318580999999993</v>
      </c>
      <c r="I161" s="534">
        <v>6.8199933000000001</v>
      </c>
      <c r="J161" s="504">
        <v>6.8575679000000003</v>
      </c>
      <c r="K161" s="504">
        <v>7.3030357000000006</v>
      </c>
      <c r="L161" s="504">
        <v>7.9046577999999998</v>
      </c>
      <c r="M161" s="504">
        <v>8.3539215999999996</v>
      </c>
      <c r="N161" s="600">
        <v>9.250319300000001</v>
      </c>
      <c r="O161" s="506">
        <f t="shared" si="15"/>
        <v>87.496290399999992</v>
      </c>
    </row>
    <row r="162" spans="1:15" s="500" customFormat="1" ht="21" customHeight="1">
      <c r="A162" s="599" t="s">
        <v>517</v>
      </c>
      <c r="B162" s="546" t="s">
        <v>674</v>
      </c>
      <c r="C162" s="539">
        <v>5.67462</v>
      </c>
      <c r="D162" s="567">
        <v>5.5704599999999997</v>
      </c>
      <c r="E162" s="567">
        <v>6.0551399999999997</v>
      </c>
      <c r="F162" s="496">
        <v>5.6460380999999993</v>
      </c>
      <c r="G162" s="504">
        <v>6.3684599999999998</v>
      </c>
      <c r="H162" s="504">
        <v>6.0253199999999998</v>
      </c>
      <c r="I162" s="534">
        <v>4.0509377999999998</v>
      </c>
      <c r="J162" s="504">
        <v>3.4440446000000002</v>
      </c>
      <c r="K162" s="504">
        <v>3.5244105999999999</v>
      </c>
      <c r="L162" s="504">
        <v>3.6174926000000003</v>
      </c>
      <c r="M162" s="504">
        <v>3.4716985</v>
      </c>
      <c r="N162" s="600">
        <v>3.5689857000000003</v>
      </c>
      <c r="O162" s="506">
        <f t="shared" si="15"/>
        <v>57.017607899999994</v>
      </c>
    </row>
    <row r="163" spans="1:15" s="500" customFormat="1" ht="21" customHeight="1">
      <c r="A163" s="599" t="s">
        <v>518</v>
      </c>
      <c r="B163" s="546" t="s">
        <v>675</v>
      </c>
      <c r="C163" s="539">
        <v>0.74304000000000003</v>
      </c>
      <c r="D163" s="567">
        <v>0.97243199999999996</v>
      </c>
      <c r="E163" s="567">
        <v>1.1988000000000001</v>
      </c>
      <c r="F163" s="496">
        <v>0.97665599999999997</v>
      </c>
      <c r="G163" s="504">
        <v>0.65649599999999997</v>
      </c>
      <c r="H163" s="504">
        <v>1.0331520000000001</v>
      </c>
      <c r="I163" s="534">
        <v>0.112164</v>
      </c>
      <c r="J163" s="504">
        <v>0.1885541</v>
      </c>
      <c r="K163" s="504">
        <v>3.1276999999999998E-3</v>
      </c>
      <c r="L163" s="504">
        <v>0.54401900000000003</v>
      </c>
      <c r="M163" s="504">
        <v>1.1314603000000001</v>
      </c>
      <c r="N163" s="600">
        <v>1.2989822</v>
      </c>
      <c r="O163" s="506">
        <f t="shared" si="15"/>
        <v>8.8588833000000005</v>
      </c>
    </row>
    <row r="164" spans="1:15" s="500" customFormat="1" ht="21" customHeight="1">
      <c r="A164" s="599" t="s">
        <v>519</v>
      </c>
      <c r="B164" s="546" t="s">
        <v>676</v>
      </c>
      <c r="C164" s="539">
        <v>100.6416491</v>
      </c>
      <c r="D164" s="567">
        <v>89.71654509999999</v>
      </c>
      <c r="E164" s="567">
        <v>102.6312594</v>
      </c>
      <c r="F164" s="496">
        <v>101.2123689</v>
      </c>
      <c r="G164" s="504">
        <v>105.9497212</v>
      </c>
      <c r="H164" s="504">
        <v>102.09312300000001</v>
      </c>
      <c r="I164" s="534">
        <v>88.467353799999998</v>
      </c>
      <c r="J164" s="504">
        <v>79.605119799999997</v>
      </c>
      <c r="K164" s="504">
        <v>76.980583599999989</v>
      </c>
      <c r="L164" s="504">
        <v>79.98730909999999</v>
      </c>
      <c r="M164" s="504">
        <v>77.071496299999993</v>
      </c>
      <c r="N164" s="600">
        <v>62.800749700000004</v>
      </c>
      <c r="O164" s="506">
        <f t="shared" si="15"/>
        <v>1067.157279</v>
      </c>
    </row>
    <row r="165" spans="1:15" s="500" customFormat="1" ht="21" customHeight="1">
      <c r="A165" s="599" t="s">
        <v>520</v>
      </c>
      <c r="B165" s="546" t="s">
        <v>677</v>
      </c>
      <c r="C165" s="539">
        <v>1.6376999999999999</v>
      </c>
      <c r="D165" s="567">
        <v>1.5081</v>
      </c>
      <c r="E165" s="567">
        <v>1.6509</v>
      </c>
      <c r="F165" s="496">
        <v>1.1561999999999999</v>
      </c>
      <c r="G165" s="504">
        <v>1.4339999999999999</v>
      </c>
      <c r="H165" s="504">
        <v>0.95399999999999996</v>
      </c>
      <c r="I165" s="534">
        <v>1.2814899999999999E-2</v>
      </c>
      <c r="J165" s="504">
        <v>0.83971209999999996</v>
      </c>
      <c r="K165" s="504">
        <v>1.5125525</v>
      </c>
      <c r="L165" s="504">
        <v>1.4938101000000001</v>
      </c>
      <c r="M165" s="504">
        <v>1.2864442</v>
      </c>
      <c r="N165" s="600">
        <v>8.8631100000000004E-2</v>
      </c>
      <c r="O165" s="506">
        <f t="shared" si="15"/>
        <v>13.5748649</v>
      </c>
    </row>
    <row r="166" spans="1:15" s="500" customFormat="1" ht="21" customHeight="1">
      <c r="A166" s="599" t="s">
        <v>521</v>
      </c>
      <c r="B166" s="546" t="s">
        <v>678</v>
      </c>
      <c r="C166" s="539">
        <v>2.3362203000000017</v>
      </c>
      <c r="D166" s="567">
        <v>2.1549429</v>
      </c>
      <c r="E166" s="567">
        <v>2.3050552</v>
      </c>
      <c r="F166" s="496">
        <v>2.3026715999999992</v>
      </c>
      <c r="G166" s="504">
        <v>2.3336475000000001</v>
      </c>
      <c r="H166" s="504">
        <v>2.1361643999999997</v>
      </c>
      <c r="I166" s="534">
        <v>2.1537877999999999</v>
      </c>
      <c r="J166" s="504">
        <v>2.1642000000000001</v>
      </c>
      <c r="K166" s="504">
        <v>2.2352840999999999</v>
      </c>
      <c r="L166" s="504">
        <v>2.261161</v>
      </c>
      <c r="M166" s="504">
        <v>1.7899981999999999</v>
      </c>
      <c r="N166" s="600">
        <v>2.0981595</v>
      </c>
      <c r="O166" s="506">
        <f t="shared" si="15"/>
        <v>26.271292500000005</v>
      </c>
    </row>
    <row r="167" spans="1:15" s="500" customFormat="1" ht="21" customHeight="1">
      <c r="A167" s="599" t="s">
        <v>522</v>
      </c>
      <c r="B167" s="546" t="s">
        <v>679</v>
      </c>
      <c r="C167" s="539">
        <v>3.5259</v>
      </c>
      <c r="D167" s="567">
        <v>3.1440000000000001</v>
      </c>
      <c r="E167" s="567">
        <v>3.2208000000000037</v>
      </c>
      <c r="F167" s="496">
        <v>3.5583</v>
      </c>
      <c r="G167" s="504">
        <v>2.8271999999999999</v>
      </c>
      <c r="H167" s="504">
        <v>2.623200000000002</v>
      </c>
      <c r="I167" s="534">
        <v>3.7128930000000002</v>
      </c>
      <c r="J167" s="504">
        <v>3.5089860000000002</v>
      </c>
      <c r="K167" s="504">
        <v>3.2551800000000002</v>
      </c>
      <c r="L167" s="504">
        <v>3.3988109999999998</v>
      </c>
      <c r="M167" s="504">
        <v>3.57273</v>
      </c>
      <c r="N167" s="600">
        <v>3.5468579999999998</v>
      </c>
      <c r="O167" s="506">
        <f t="shared" si="15"/>
        <v>39.894858000000006</v>
      </c>
    </row>
    <row r="168" spans="1:15" s="500" customFormat="1" ht="21" customHeight="1">
      <c r="A168" s="599" t="s">
        <v>523</v>
      </c>
      <c r="B168" s="546" t="s">
        <v>680</v>
      </c>
      <c r="C168" s="539">
        <v>2.16276</v>
      </c>
      <c r="D168" s="567">
        <v>2.0314800000000002</v>
      </c>
      <c r="E168" s="567">
        <v>3.7067999999999999</v>
      </c>
      <c r="F168" s="496">
        <v>3.29928</v>
      </c>
      <c r="G168" s="504">
        <v>3.6718799999999998</v>
      </c>
      <c r="H168" s="504">
        <v>2.5678800000000002</v>
      </c>
      <c r="I168" s="534">
        <v>3.4762124999999999</v>
      </c>
      <c r="J168" s="504">
        <v>2.6334195</v>
      </c>
      <c r="K168" s="504">
        <v>1.6852070999999997</v>
      </c>
      <c r="L168" s="504">
        <v>1.9737465000000001</v>
      </c>
      <c r="M168" s="504">
        <v>4.8319500000000001E-2</v>
      </c>
      <c r="N168" s="600">
        <v>1.4581913999999998</v>
      </c>
      <c r="O168" s="506">
        <f t="shared" si="15"/>
        <v>28.715176499999998</v>
      </c>
    </row>
    <row r="169" spans="1:15" s="500" customFormat="1" ht="21" customHeight="1">
      <c r="A169" s="599" t="s">
        <v>524</v>
      </c>
      <c r="B169" s="546" t="s">
        <v>681</v>
      </c>
      <c r="C169" s="539">
        <v>0.27023999999999998</v>
      </c>
      <c r="D169" s="567">
        <v>0.42258000000000001</v>
      </c>
      <c r="E169" s="567">
        <v>0.59789999999999999</v>
      </c>
      <c r="F169" s="496">
        <v>0.49723000000000001</v>
      </c>
      <c r="G169" s="504">
        <v>0.50821000000000005</v>
      </c>
      <c r="H169" s="504">
        <v>0.49539</v>
      </c>
      <c r="I169" s="534">
        <v>0.51494249999999997</v>
      </c>
      <c r="J169" s="504">
        <v>0.48064029999999996</v>
      </c>
      <c r="K169" s="504">
        <v>0.76062960000000002</v>
      </c>
      <c r="L169" s="504">
        <v>0.79299369999999991</v>
      </c>
      <c r="M169" s="504">
        <v>0.73994700000000002</v>
      </c>
      <c r="N169" s="600">
        <v>0.76619759999999992</v>
      </c>
      <c r="O169" s="506">
        <f t="shared" si="15"/>
        <v>6.8469007</v>
      </c>
    </row>
    <row r="170" spans="1:15" s="500" customFormat="1" ht="21" customHeight="1">
      <c r="A170" s="599" t="s">
        <v>525</v>
      </c>
      <c r="B170" s="546" t="s">
        <v>682</v>
      </c>
      <c r="C170" s="539">
        <v>7.9128000000000004E-2</v>
      </c>
      <c r="D170" s="567">
        <v>6.9047999999999998E-2</v>
      </c>
      <c r="E170" s="567">
        <v>1.7141040000000001</v>
      </c>
      <c r="F170" s="496">
        <v>5.8290119999999996</v>
      </c>
      <c r="G170" s="504">
        <v>6.2382600000000004</v>
      </c>
      <c r="H170" s="504">
        <v>3.343032</v>
      </c>
      <c r="I170" s="534">
        <v>0.84978430000000005</v>
      </c>
      <c r="J170" s="504">
        <v>0.74955569999999994</v>
      </c>
      <c r="K170" s="504">
        <v>4.1642400000000003E-2</v>
      </c>
      <c r="L170" s="504">
        <v>1.7669937</v>
      </c>
      <c r="M170" s="504">
        <v>1.033963</v>
      </c>
      <c r="N170" s="600">
        <v>3.4451599999999999E-2</v>
      </c>
      <c r="O170" s="506">
        <f t="shared" si="15"/>
        <v>21.748974700000002</v>
      </c>
    </row>
    <row r="171" spans="1:15" s="500" customFormat="1" ht="21" customHeight="1">
      <c r="A171" s="599" t="s">
        <v>526</v>
      </c>
      <c r="B171" s="602" t="s">
        <v>683</v>
      </c>
      <c r="C171" s="539">
        <v>0.74248999999999998</v>
      </c>
      <c r="D171" s="567">
        <v>0.63314999999999999</v>
      </c>
      <c r="E171" s="567">
        <v>0.74780999999999997</v>
      </c>
      <c r="F171" s="496">
        <v>0.42349999999999999</v>
      </c>
      <c r="G171" s="504">
        <v>0.44688</v>
      </c>
      <c r="H171" s="504">
        <v>0.50743000000000005</v>
      </c>
      <c r="I171" s="534">
        <v>0.6083035</v>
      </c>
      <c r="J171" s="504">
        <v>0.63218609999999997</v>
      </c>
      <c r="K171" s="504">
        <v>0.52058059999999995</v>
      </c>
      <c r="L171" s="504">
        <v>0.45775759999999999</v>
      </c>
      <c r="M171" s="504">
        <v>0.54627650000000005</v>
      </c>
      <c r="N171" s="600">
        <v>0.91818549999999999</v>
      </c>
      <c r="O171" s="506">
        <f t="shared" si="15"/>
        <v>7.1845498000000001</v>
      </c>
    </row>
    <row r="172" spans="1:15" s="500" customFormat="1" ht="21" customHeight="1">
      <c r="A172" s="599" t="s">
        <v>527</v>
      </c>
      <c r="B172" s="602" t="s">
        <v>684</v>
      </c>
      <c r="C172" s="539">
        <v>1.1419315000000001</v>
      </c>
      <c r="D172" s="567">
        <v>1.0120624</v>
      </c>
      <c r="E172" s="567">
        <v>1.7962971999999999</v>
      </c>
      <c r="F172" s="496">
        <v>1.2771394</v>
      </c>
      <c r="G172" s="504">
        <v>1.2887096</v>
      </c>
      <c r="H172" s="504">
        <v>1.1502726999999999</v>
      </c>
      <c r="I172" s="534">
        <v>1.5464846000000001</v>
      </c>
      <c r="J172" s="504">
        <v>2.2153718000000002</v>
      </c>
      <c r="K172" s="504">
        <v>1.3921756999999999</v>
      </c>
      <c r="L172" s="504">
        <v>1.4455723</v>
      </c>
      <c r="M172" s="504">
        <v>1.5287598</v>
      </c>
      <c r="N172" s="600">
        <v>1.7768930999999999</v>
      </c>
      <c r="O172" s="506">
        <f t="shared" si="15"/>
        <v>17.571670099999999</v>
      </c>
    </row>
    <row r="173" spans="1:15" s="500" customFormat="1" ht="21" customHeight="1">
      <c r="A173" s="599" t="s">
        <v>528</v>
      </c>
      <c r="B173" s="602" t="s">
        <v>685</v>
      </c>
      <c r="C173" s="539">
        <v>13.859248499999994</v>
      </c>
      <c r="D173" s="567">
        <v>13.936226400000001</v>
      </c>
      <c r="E173" s="567">
        <v>14.683646380000001</v>
      </c>
      <c r="F173" s="496">
        <v>14.781942369999999</v>
      </c>
      <c r="G173" s="504">
        <v>15.61837235</v>
      </c>
      <c r="H173" s="504">
        <v>14.6618525</v>
      </c>
      <c r="I173" s="534">
        <v>15.701341699999999</v>
      </c>
      <c r="J173" s="504">
        <v>15.220946199999998</v>
      </c>
      <c r="K173" s="504">
        <v>15.348821100000027</v>
      </c>
      <c r="L173" s="504">
        <v>14.6815786</v>
      </c>
      <c r="M173" s="504">
        <v>15.7682541</v>
      </c>
      <c r="N173" s="600">
        <v>16.604559200000001</v>
      </c>
      <c r="O173" s="506">
        <f t="shared" si="15"/>
        <v>180.86678940000004</v>
      </c>
    </row>
    <row r="174" spans="1:15" s="500" customFormat="1" ht="29.25" customHeight="1">
      <c r="A174" s="599" t="s">
        <v>529</v>
      </c>
      <c r="B174" s="602" t="s">
        <v>686</v>
      </c>
      <c r="C174" s="539">
        <v>0.36686999999999997</v>
      </c>
      <c r="D174" s="567">
        <v>0.39374999999999999</v>
      </c>
      <c r="E174" s="567">
        <v>0.39816000000000001</v>
      </c>
      <c r="F174" s="496">
        <v>0.26312999999999998</v>
      </c>
      <c r="G174" s="504">
        <v>0.29547000000000001</v>
      </c>
      <c r="H174" s="504">
        <v>0.38661000000000001</v>
      </c>
      <c r="I174" s="534">
        <v>0.39439049999999998</v>
      </c>
      <c r="J174" s="504">
        <v>0.32049729999999998</v>
      </c>
      <c r="K174" s="504">
        <v>0.37299779999999999</v>
      </c>
      <c r="L174" s="504">
        <v>0.30646770000000001</v>
      </c>
      <c r="M174" s="504">
        <v>0.3583886</v>
      </c>
      <c r="N174" s="600">
        <v>0.42145109999999997</v>
      </c>
      <c r="O174" s="506">
        <f t="shared" si="15"/>
        <v>4.2781830000000003</v>
      </c>
    </row>
    <row r="175" spans="1:15" s="500" customFormat="1" ht="26.25" customHeight="1">
      <c r="A175" s="599" t="s">
        <v>530</v>
      </c>
      <c r="B175" s="602" t="s">
        <v>687</v>
      </c>
      <c r="C175" s="539">
        <v>10.247496399999999</v>
      </c>
      <c r="D175" s="567">
        <v>9.1129432000000001</v>
      </c>
      <c r="E175" s="567">
        <v>9.9605756999999997</v>
      </c>
      <c r="F175" s="496">
        <v>9.6226488000000003</v>
      </c>
      <c r="G175" s="504">
        <v>10.292434800000001</v>
      </c>
      <c r="H175" s="504">
        <v>10.0497102</v>
      </c>
      <c r="I175" s="534">
        <v>11.078048300000001</v>
      </c>
      <c r="J175" s="504">
        <v>11.960903999999999</v>
      </c>
      <c r="K175" s="504">
        <v>10.794873800000001</v>
      </c>
      <c r="L175" s="504">
        <v>10.5452865</v>
      </c>
      <c r="M175" s="504">
        <v>9.8691056999999986</v>
      </c>
      <c r="N175" s="600">
        <v>10.336824400000001</v>
      </c>
      <c r="O175" s="506">
        <f t="shared" si="15"/>
        <v>123.87085180000001</v>
      </c>
    </row>
    <row r="176" spans="1:15" s="500" customFormat="1" ht="21" customHeight="1">
      <c r="A176" s="599" t="s">
        <v>531</v>
      </c>
      <c r="B176" s="602" t="s">
        <v>688</v>
      </c>
      <c r="C176" s="539">
        <v>2.9238903999999999</v>
      </c>
      <c r="D176" s="567">
        <v>2.7159647999999996</v>
      </c>
      <c r="E176" s="567">
        <v>2.9977550000000002</v>
      </c>
      <c r="F176" s="496">
        <v>3.0273564999999998</v>
      </c>
      <c r="G176" s="504">
        <v>3.1871807000000003</v>
      </c>
      <c r="H176" s="504">
        <v>3.6345608999999999</v>
      </c>
      <c r="I176" s="534">
        <v>4.2473576</v>
      </c>
      <c r="J176" s="534">
        <v>4.6067179999999999</v>
      </c>
      <c r="K176" s="504">
        <v>4.0683591000000003</v>
      </c>
      <c r="L176" s="504">
        <v>3.9290817000000007</v>
      </c>
      <c r="M176" s="504">
        <v>3.2539087000000002</v>
      </c>
      <c r="N176" s="600">
        <v>3.4081927999999997</v>
      </c>
      <c r="O176" s="506">
        <f t="shared" si="15"/>
        <v>42.000326199999996</v>
      </c>
    </row>
    <row r="177" spans="1:15" s="500" customFormat="1" ht="21" customHeight="1">
      <c r="A177" s="599" t="s">
        <v>532</v>
      </c>
      <c r="B177" s="602" t="s">
        <v>689</v>
      </c>
      <c r="C177" s="539">
        <v>0.14396742999999998</v>
      </c>
      <c r="D177" s="567">
        <v>0.11366449000000001</v>
      </c>
      <c r="E177" s="567">
        <v>0.12855513000000002</v>
      </c>
      <c r="F177" s="496">
        <v>0.70091131000000007</v>
      </c>
      <c r="G177" s="504">
        <v>1.1713143299999997</v>
      </c>
      <c r="H177" s="504">
        <v>3.8120536</v>
      </c>
      <c r="I177" s="534">
        <v>9.3122939000000002</v>
      </c>
      <c r="J177" s="504">
        <v>12.240446100000002</v>
      </c>
      <c r="K177" s="504">
        <v>3.2128342999999999</v>
      </c>
      <c r="L177" s="504">
        <v>0.26321320000000009</v>
      </c>
      <c r="M177" s="504">
        <v>0.12396410000000001</v>
      </c>
      <c r="N177" s="600">
        <v>0.141733</v>
      </c>
      <c r="O177" s="506">
        <f t="shared" si="15"/>
        <v>31.364950889999999</v>
      </c>
    </row>
    <row r="178" spans="1:15" s="500" customFormat="1" ht="36.75" customHeight="1">
      <c r="A178" s="599" t="s">
        <v>533</v>
      </c>
      <c r="B178" s="602" t="s">
        <v>690</v>
      </c>
      <c r="C178" s="539">
        <v>1.5119136</v>
      </c>
      <c r="D178" s="567">
        <v>1.4318974</v>
      </c>
      <c r="E178" s="567">
        <v>1.2225097</v>
      </c>
      <c r="F178" s="496">
        <v>0.92730940000000017</v>
      </c>
      <c r="G178" s="504">
        <v>0.45426810000000001</v>
      </c>
      <c r="H178" s="504">
        <v>0.51225270000000001</v>
      </c>
      <c r="I178" s="534">
        <v>1.5017461999999999</v>
      </c>
      <c r="J178" s="504">
        <v>1.4406083999999999</v>
      </c>
      <c r="K178" s="504">
        <v>1.2570442999999998</v>
      </c>
      <c r="L178" s="504">
        <v>1.3393066</v>
      </c>
      <c r="M178" s="504">
        <v>1.3566348000000001</v>
      </c>
      <c r="N178" s="600">
        <v>1.0720486999999999</v>
      </c>
      <c r="O178" s="506">
        <f t="shared" si="15"/>
        <v>14.027539900000003</v>
      </c>
    </row>
    <row r="179" spans="1:15" s="500" customFormat="1" ht="26.25" customHeight="1">
      <c r="A179" s="599" t="s">
        <v>534</v>
      </c>
      <c r="B179" s="602" t="s">
        <v>691</v>
      </c>
      <c r="C179" s="539">
        <v>0.4801224</v>
      </c>
      <c r="D179" s="567">
        <v>0.68183230000000006</v>
      </c>
      <c r="E179" s="567">
        <v>0.49054140000000002</v>
      </c>
      <c r="F179" s="496">
        <v>0.7871648</v>
      </c>
      <c r="G179" s="504">
        <v>0.77682040000000008</v>
      </c>
      <c r="H179" s="504">
        <v>0.86896050000000002</v>
      </c>
      <c r="I179" s="534">
        <v>0.89995009999999998</v>
      </c>
      <c r="J179" s="504">
        <v>0.99351570000000011</v>
      </c>
      <c r="K179" s="504">
        <v>0.90028019999999997</v>
      </c>
      <c r="L179" s="504">
        <v>1.0592282</v>
      </c>
      <c r="M179" s="504">
        <v>1.1465712000000001</v>
      </c>
      <c r="N179" s="600">
        <v>1.0505812999999999</v>
      </c>
      <c r="O179" s="506">
        <f t="shared" si="15"/>
        <v>10.135568499999998</v>
      </c>
    </row>
    <row r="180" spans="1:15" s="500" customFormat="1" ht="30.75" customHeight="1">
      <c r="A180" s="599" t="s">
        <v>535</v>
      </c>
      <c r="B180" s="602" t="s">
        <v>692</v>
      </c>
      <c r="C180" s="539">
        <v>0.85957859999999997</v>
      </c>
      <c r="D180" s="567">
        <v>0.9517717</v>
      </c>
      <c r="E180" s="567">
        <v>0.98510069999999994</v>
      </c>
      <c r="F180" s="496">
        <v>0.99398019999999998</v>
      </c>
      <c r="G180" s="504">
        <v>1.0078944999999999</v>
      </c>
      <c r="H180" s="504">
        <v>0.82010880000000008</v>
      </c>
      <c r="I180" s="534">
        <v>0.70965089999999997</v>
      </c>
      <c r="J180" s="504">
        <v>0.61543300000000001</v>
      </c>
      <c r="K180" s="504">
        <v>0.72948310000000005</v>
      </c>
      <c r="L180" s="504">
        <v>0.82092730000000003</v>
      </c>
      <c r="M180" s="504">
        <v>0.811971</v>
      </c>
      <c r="N180" s="600">
        <v>0.93294600000000005</v>
      </c>
      <c r="O180" s="506">
        <f t="shared" si="15"/>
        <v>10.238845799999998</v>
      </c>
    </row>
    <row r="181" spans="1:15" s="500" customFormat="1" ht="36" customHeight="1">
      <c r="A181" s="599" t="s">
        <v>536</v>
      </c>
      <c r="B181" s="602" t="s">
        <v>693</v>
      </c>
      <c r="C181" s="539">
        <v>0.89287198000000001</v>
      </c>
      <c r="D181" s="567">
        <v>0.55332592000000003</v>
      </c>
      <c r="E181" s="567">
        <v>0.83677809999999997</v>
      </c>
      <c r="F181" s="496">
        <v>0.69335460999999998</v>
      </c>
      <c r="G181" s="504">
        <v>0.65136137999999999</v>
      </c>
      <c r="H181" s="504">
        <v>0.49293823999999997</v>
      </c>
      <c r="I181" s="534">
        <v>0.42932959999999998</v>
      </c>
      <c r="J181" s="504">
        <v>0.4800779</v>
      </c>
      <c r="K181" s="504">
        <v>0.41155579999999992</v>
      </c>
      <c r="L181" s="504">
        <v>0.19028</v>
      </c>
      <c r="M181" s="504">
        <v>0.43935869999999994</v>
      </c>
      <c r="N181" s="600">
        <v>0.5660542999999999</v>
      </c>
      <c r="O181" s="506">
        <f t="shared" si="15"/>
        <v>6.6372865299999999</v>
      </c>
    </row>
    <row r="182" spans="1:15" s="500" customFormat="1" ht="21" customHeight="1">
      <c r="A182" s="599" t="s">
        <v>537</v>
      </c>
      <c r="B182" s="602" t="s">
        <v>694</v>
      </c>
      <c r="C182" s="539">
        <v>0.85170049999999997</v>
      </c>
      <c r="D182" s="567">
        <v>0.72244089999999994</v>
      </c>
      <c r="E182" s="567">
        <v>0.79834040000000006</v>
      </c>
      <c r="F182" s="496">
        <v>0.56585389999999991</v>
      </c>
      <c r="G182" s="504">
        <v>0.58570980000000006</v>
      </c>
      <c r="H182" s="504">
        <v>0.5401051</v>
      </c>
      <c r="I182" s="534">
        <v>0.58560069999999997</v>
      </c>
      <c r="J182" s="504">
        <v>0.66747599999999996</v>
      </c>
      <c r="K182" s="504">
        <v>0.56686080000000005</v>
      </c>
      <c r="L182" s="504">
        <v>0.53544890000000001</v>
      </c>
      <c r="M182" s="504">
        <v>0.57216</v>
      </c>
      <c r="N182" s="600">
        <v>0.76887369999999999</v>
      </c>
      <c r="O182" s="506">
        <f t="shared" si="15"/>
        <v>7.7605707000000006</v>
      </c>
    </row>
    <row r="183" spans="1:15" s="500" customFormat="1" ht="36.75" customHeight="1">
      <c r="A183" s="599" t="s">
        <v>538</v>
      </c>
      <c r="B183" s="602" t="s">
        <v>695</v>
      </c>
      <c r="C183" s="539">
        <v>1.0660212</v>
      </c>
      <c r="D183" s="567">
        <v>0.91389538000000003</v>
      </c>
      <c r="E183" s="567">
        <v>0.76821834999999994</v>
      </c>
      <c r="F183" s="496">
        <v>0.8508690499999999</v>
      </c>
      <c r="G183" s="504">
        <v>1.1380203</v>
      </c>
      <c r="H183" s="504">
        <v>0.92956695999999994</v>
      </c>
      <c r="I183" s="534">
        <v>0.86427689999999979</v>
      </c>
      <c r="J183" s="504">
        <v>0.78412159999999997</v>
      </c>
      <c r="K183" s="504">
        <v>0.8006226999999998</v>
      </c>
      <c r="L183" s="504">
        <v>0.92948140000000001</v>
      </c>
      <c r="M183" s="504">
        <v>0.71235559999999998</v>
      </c>
      <c r="N183" s="600">
        <v>0.67530620000000008</v>
      </c>
      <c r="O183" s="506">
        <f t="shared" si="15"/>
        <v>10.43275564</v>
      </c>
    </row>
    <row r="184" spans="1:15" s="500" customFormat="1" ht="21" customHeight="1">
      <c r="A184" s="599" t="s">
        <v>539</v>
      </c>
      <c r="B184" s="602" t="s">
        <v>696</v>
      </c>
      <c r="C184" s="539">
        <v>0.3457132</v>
      </c>
      <c r="D184" s="567">
        <v>0.33763920000000003</v>
      </c>
      <c r="E184" s="567">
        <v>0.32860120000000004</v>
      </c>
      <c r="F184" s="496">
        <v>0.3099036</v>
      </c>
      <c r="G184" s="504">
        <v>0.46657480000000001</v>
      </c>
      <c r="H184" s="504">
        <v>0.48881599999999997</v>
      </c>
      <c r="I184" s="534">
        <v>0.56141920000000001</v>
      </c>
      <c r="J184" s="504">
        <v>0.70401540000000007</v>
      </c>
      <c r="K184" s="504">
        <v>0.58042740000000004</v>
      </c>
      <c r="L184" s="504">
        <v>0.36434430000000001</v>
      </c>
      <c r="M184" s="504">
        <v>0.37246759999999995</v>
      </c>
      <c r="N184" s="600">
        <v>0.40362730000000002</v>
      </c>
      <c r="O184" s="506">
        <f t="shared" si="15"/>
        <v>5.2635492000000008</v>
      </c>
    </row>
    <row r="185" spans="1:15" s="500" customFormat="1" ht="21" customHeight="1">
      <c r="A185" s="599" t="s">
        <v>540</v>
      </c>
      <c r="B185" s="602" t="s">
        <v>697</v>
      </c>
      <c r="C185" s="539">
        <v>0.83755819999999992</v>
      </c>
      <c r="D185" s="567">
        <v>0.68252480000000004</v>
      </c>
      <c r="E185" s="567">
        <v>0.95384760000000002</v>
      </c>
      <c r="F185" s="496">
        <v>0.76780009999999999</v>
      </c>
      <c r="G185" s="504">
        <v>0.82400969999999996</v>
      </c>
      <c r="H185" s="504">
        <v>1.093674</v>
      </c>
      <c r="I185" s="534">
        <v>0.97405109999999995</v>
      </c>
      <c r="J185" s="504">
        <v>0.6054678</v>
      </c>
      <c r="K185" s="504">
        <v>0.5623532</v>
      </c>
      <c r="L185" s="504">
        <v>0.93170319999999995</v>
      </c>
      <c r="M185" s="504">
        <v>0.92276969999999992</v>
      </c>
      <c r="N185" s="545">
        <v>0.94906309999999983</v>
      </c>
      <c r="O185" s="506">
        <f t="shared" si="15"/>
        <v>10.104822499999999</v>
      </c>
    </row>
    <row r="186" spans="1:15" s="500" customFormat="1" ht="21" customHeight="1">
      <c r="A186" s="599" t="s">
        <v>541</v>
      </c>
      <c r="B186" s="602" t="s">
        <v>698</v>
      </c>
      <c r="C186" s="539">
        <v>0.28640500000000002</v>
      </c>
      <c r="D186" s="567">
        <v>0.214615</v>
      </c>
      <c r="E186" s="567">
        <v>0.38725199999999999</v>
      </c>
      <c r="F186" s="496">
        <v>0.23672000000000001</v>
      </c>
      <c r="G186" s="504">
        <v>0.21560099999999999</v>
      </c>
      <c r="H186" s="504">
        <v>6.6444000000000003E-2</v>
      </c>
      <c r="I186" s="534">
        <v>5.5384699999999995E-2</v>
      </c>
      <c r="J186" s="504">
        <v>0.29440630000000001</v>
      </c>
      <c r="K186" s="504">
        <v>0.21634600000000001</v>
      </c>
      <c r="L186" s="504">
        <v>0.29714620000000003</v>
      </c>
      <c r="M186" s="504">
        <v>0.32958609999999999</v>
      </c>
      <c r="N186" s="545">
        <v>0.41584459999999995</v>
      </c>
      <c r="O186" s="506">
        <f t="shared" si="15"/>
        <v>3.0157508999999996</v>
      </c>
    </row>
    <row r="187" spans="1:15" s="500" customFormat="1" ht="21" customHeight="1">
      <c r="A187" s="599" t="s">
        <v>542</v>
      </c>
      <c r="B187" s="602" t="s">
        <v>699</v>
      </c>
      <c r="C187" s="539">
        <v>0.40110000000000001</v>
      </c>
      <c r="D187" s="567">
        <v>0.37268000000000001</v>
      </c>
      <c r="E187" s="567">
        <v>0.41565999999999997</v>
      </c>
      <c r="F187" s="496">
        <v>0.42293999999999998</v>
      </c>
      <c r="G187" s="504">
        <v>0.49</v>
      </c>
      <c r="H187" s="504">
        <v>0.57008000000000003</v>
      </c>
      <c r="I187" s="534">
        <v>0.51058839999999994</v>
      </c>
      <c r="J187" s="504">
        <v>0.59169780000000005</v>
      </c>
      <c r="K187" s="504">
        <v>0.52331550000000004</v>
      </c>
      <c r="L187" s="504">
        <v>0.49688140000000003</v>
      </c>
      <c r="M187" s="504">
        <v>0.45338479999999998</v>
      </c>
      <c r="N187" s="545">
        <v>0.44399430000000001</v>
      </c>
      <c r="O187" s="506">
        <f t="shared" si="15"/>
        <v>5.6923222000000004</v>
      </c>
    </row>
    <row r="188" spans="1:15" s="500" customFormat="1" ht="21" customHeight="1">
      <c r="A188" s="599" t="s">
        <v>543</v>
      </c>
      <c r="B188" s="602" t="s">
        <v>700</v>
      </c>
      <c r="C188" s="539">
        <v>0.47801247999999996</v>
      </c>
      <c r="D188" s="567">
        <v>0.28172553</v>
      </c>
      <c r="E188" s="567">
        <v>0.41601141999999997</v>
      </c>
      <c r="F188" s="496">
        <v>0.16988936999999998</v>
      </c>
      <c r="G188" s="504">
        <v>8.878614E-2</v>
      </c>
      <c r="H188" s="504">
        <v>7.7078279999999999E-2</v>
      </c>
      <c r="I188" s="534">
        <v>7.7804100000000001E-2</v>
      </c>
      <c r="J188" s="504">
        <v>8.2158600000000012E-2</v>
      </c>
      <c r="K188" s="504">
        <v>7.9116600000000009E-2</v>
      </c>
      <c r="L188" s="504">
        <v>0.17369179999999998</v>
      </c>
      <c r="M188" s="504">
        <v>0.34273949999999997</v>
      </c>
      <c r="N188" s="545">
        <v>0.32203300000000001</v>
      </c>
      <c r="O188" s="506">
        <f t="shared" si="15"/>
        <v>2.5890468200000001</v>
      </c>
    </row>
    <row r="189" spans="1:15" s="500" customFormat="1" ht="21" customHeight="1">
      <c r="A189" s="599" t="s">
        <v>544</v>
      </c>
      <c r="B189" s="546" t="s">
        <v>701</v>
      </c>
      <c r="C189" s="539">
        <v>1.4101600000000001</v>
      </c>
      <c r="D189" s="567">
        <v>1.2838400000000001</v>
      </c>
      <c r="E189" s="567">
        <v>1.4045599999999976</v>
      </c>
      <c r="F189" s="496">
        <v>1.2986399999999996</v>
      </c>
      <c r="G189" s="504">
        <v>1.3296399999999999</v>
      </c>
      <c r="H189" s="504">
        <v>1.2656800000000001</v>
      </c>
      <c r="I189" s="534">
        <v>1.3397588</v>
      </c>
      <c r="J189" s="504">
        <v>1.3014543999999999</v>
      </c>
      <c r="K189" s="504">
        <v>1.2487680000000001</v>
      </c>
      <c r="L189" s="504">
        <v>1.2943427999999984</v>
      </c>
      <c r="M189" s="504">
        <v>1.2508211999999999</v>
      </c>
      <c r="N189" s="603">
        <v>1.0330812</v>
      </c>
      <c r="O189" s="506">
        <f t="shared" si="15"/>
        <v>15.460746399999996</v>
      </c>
    </row>
    <row r="190" spans="1:15" s="500" customFormat="1" ht="21" customHeight="1">
      <c r="A190" s="599" t="s">
        <v>545</v>
      </c>
      <c r="B190" s="546" t="s">
        <v>702</v>
      </c>
      <c r="C190" s="539">
        <v>0.21734800000000001</v>
      </c>
      <c r="D190" s="567">
        <v>0.1897374</v>
      </c>
      <c r="E190" s="567">
        <v>0.20747699999999999</v>
      </c>
      <c r="F190" s="496">
        <v>0.20866379999999998</v>
      </c>
      <c r="G190" s="504">
        <v>0.22224279999999999</v>
      </c>
      <c r="H190" s="504">
        <v>0.24802750000000001</v>
      </c>
      <c r="I190" s="534">
        <v>0.28683520000000001</v>
      </c>
      <c r="J190" s="541">
        <v>0.27046419999999999</v>
      </c>
      <c r="K190" s="504">
        <v>0.28815469999999999</v>
      </c>
      <c r="L190" s="504">
        <v>0.25262190000000001</v>
      </c>
      <c r="M190" s="504">
        <v>0.23937429999999998</v>
      </c>
      <c r="N190" s="545">
        <v>0.252502</v>
      </c>
      <c r="O190" s="506">
        <f t="shared" si="15"/>
        <v>2.8834488</v>
      </c>
    </row>
    <row r="191" spans="1:15" s="500" customFormat="1" ht="21" customHeight="1">
      <c r="A191" s="599" t="s">
        <v>546</v>
      </c>
      <c r="B191" s="546" t="s">
        <v>703</v>
      </c>
      <c r="C191" s="539">
        <v>8.3046539999999993</v>
      </c>
      <c r="D191" s="567">
        <v>10.125594</v>
      </c>
      <c r="E191" s="567">
        <v>12.053610000000001</v>
      </c>
      <c r="F191" s="496">
        <v>11.640444</v>
      </c>
      <c r="G191" s="504">
        <v>11.849627999999999</v>
      </c>
      <c r="H191" s="504">
        <v>9.0098520000000004</v>
      </c>
      <c r="I191" s="534">
        <v>6.4321894000000004</v>
      </c>
      <c r="J191" s="505">
        <v>6.8406479000000004</v>
      </c>
      <c r="K191" s="504">
        <v>7.3833367000000001</v>
      </c>
      <c r="L191" s="504">
        <v>4.2520185999999995</v>
      </c>
      <c r="M191" s="504">
        <v>0</v>
      </c>
      <c r="N191" s="545"/>
      <c r="O191" s="506">
        <f t="shared" si="15"/>
        <v>87.891974600000012</v>
      </c>
    </row>
    <row r="192" spans="1:15" s="500" customFormat="1" ht="21" customHeight="1">
      <c r="A192" s="599" t="s">
        <v>547</v>
      </c>
      <c r="B192" s="546" t="s">
        <v>732</v>
      </c>
      <c r="C192" s="539">
        <v>3.222E-3</v>
      </c>
      <c r="D192" s="567">
        <v>3.0599999999999998E-3</v>
      </c>
      <c r="E192" s="567">
        <v>2.9520000000000002E-3</v>
      </c>
      <c r="F192" s="496">
        <v>1.6919999999999999E-3</v>
      </c>
      <c r="G192" s="504">
        <v>2.3219999999999998E-3</v>
      </c>
      <c r="H192" s="504">
        <v>2.6099999999999999E-3</v>
      </c>
      <c r="I192" s="534">
        <v>2.751E-3</v>
      </c>
      <c r="J192" s="505">
        <v>2.8913000000000003E-3</v>
      </c>
      <c r="K192" s="504">
        <v>2.3558000000000003E-3</v>
      </c>
      <c r="L192" s="504">
        <v>3.3555999999999998E-3</v>
      </c>
      <c r="M192" s="504">
        <v>4.3688999999999993E-3</v>
      </c>
      <c r="N192" s="545">
        <v>4.3011999999999998E-3</v>
      </c>
      <c r="O192" s="506">
        <f t="shared" si="15"/>
        <v>3.5881799999999998E-2</v>
      </c>
    </row>
    <row r="193" spans="1:15" s="500" customFormat="1" ht="21" customHeight="1">
      <c r="A193" s="599" t="s">
        <v>548</v>
      </c>
      <c r="B193" s="546" t="s">
        <v>705</v>
      </c>
      <c r="C193" s="539"/>
      <c r="D193" s="567">
        <v>2.15313</v>
      </c>
      <c r="E193" s="567">
        <v>3.1072440000000001</v>
      </c>
      <c r="F193" s="496">
        <v>0.18193200000000001</v>
      </c>
      <c r="G193" s="504">
        <v>0.170988</v>
      </c>
      <c r="H193" s="504">
        <v>8.2769999999999996E-2</v>
      </c>
      <c r="I193" s="534">
        <v>5.4618699999999999E-2</v>
      </c>
      <c r="J193" s="505">
        <v>7.2353399999999998E-2</v>
      </c>
      <c r="K193" s="504">
        <v>0.1020455</v>
      </c>
      <c r="L193" s="504">
        <v>0.1125521</v>
      </c>
      <c r="M193" s="504">
        <v>2.1029543999999998</v>
      </c>
      <c r="N193" s="545">
        <v>4.8116308999999999</v>
      </c>
      <c r="O193" s="506">
        <f t="shared" si="15"/>
        <v>12.952218999999999</v>
      </c>
    </row>
    <row r="194" spans="1:15" s="500" customFormat="1" ht="21" customHeight="1">
      <c r="A194" s="599" t="s">
        <v>549</v>
      </c>
      <c r="B194" s="546" t="s">
        <v>706</v>
      </c>
      <c r="C194" s="539"/>
      <c r="D194" s="567"/>
      <c r="E194" s="567"/>
      <c r="F194" s="496">
        <v>0.92422400000000005</v>
      </c>
      <c r="G194" s="504">
        <v>2.7300559999999998</v>
      </c>
      <c r="H194" s="504">
        <v>2.7182460000000002</v>
      </c>
      <c r="I194" s="534">
        <v>2.7286927000000003</v>
      </c>
      <c r="J194" s="505">
        <v>2.7540942999999998</v>
      </c>
      <c r="K194" s="504">
        <v>2.7715123999999998</v>
      </c>
      <c r="L194" s="504">
        <v>2.807461</v>
      </c>
      <c r="M194" s="504">
        <v>2.6269237000000003</v>
      </c>
      <c r="N194" s="545">
        <v>2.7382578</v>
      </c>
      <c r="O194" s="506">
        <f t="shared" si="15"/>
        <v>22.7994679</v>
      </c>
    </row>
    <row r="195" spans="1:15" s="500" customFormat="1" ht="21" customHeight="1">
      <c r="A195" s="599" t="s">
        <v>550</v>
      </c>
      <c r="B195" s="546" t="s">
        <v>707</v>
      </c>
      <c r="C195" s="539"/>
      <c r="D195" s="567"/>
      <c r="E195" s="567"/>
      <c r="F195" s="496"/>
      <c r="G195" s="504">
        <v>6.3E-3</v>
      </c>
      <c r="H195" s="504">
        <v>0.93840000000000001</v>
      </c>
      <c r="I195" s="534">
        <v>2.5432147999999999</v>
      </c>
      <c r="J195" s="505">
        <v>2.4639044999999999</v>
      </c>
      <c r="K195" s="504">
        <v>2.4137767999999999</v>
      </c>
      <c r="L195" s="504">
        <v>2.4925709999999999</v>
      </c>
      <c r="M195" s="504">
        <v>2.5338885000000002</v>
      </c>
      <c r="N195" s="545">
        <v>2.5928580000000001</v>
      </c>
      <c r="O195" s="506">
        <f t="shared" si="15"/>
        <v>15.9849136</v>
      </c>
    </row>
    <row r="196" spans="1:15" s="500" customFormat="1" ht="21" customHeight="1">
      <c r="A196" s="599" t="s">
        <v>551</v>
      </c>
      <c r="B196" s="546" t="s">
        <v>708</v>
      </c>
      <c r="C196" s="539"/>
      <c r="D196" s="567"/>
      <c r="E196" s="567"/>
      <c r="F196" s="496"/>
      <c r="G196" s="504"/>
      <c r="H196" s="604">
        <v>8.7139999999999995E-2</v>
      </c>
      <c r="I196" s="534">
        <v>0.12829789999999999</v>
      </c>
      <c r="J196" s="505">
        <v>0.12994349999999999</v>
      </c>
      <c r="K196" s="504">
        <v>0.1075073</v>
      </c>
      <c r="L196" s="504">
        <v>9.8170199999999999E-2</v>
      </c>
      <c r="M196" s="504">
        <v>8.0426600000000001E-2</v>
      </c>
      <c r="N196" s="545">
        <v>2.87122E-2</v>
      </c>
      <c r="O196" s="506">
        <f t="shared" si="15"/>
        <v>0.66019769999999989</v>
      </c>
    </row>
    <row r="197" spans="1:15" s="500" customFormat="1" ht="21" customHeight="1">
      <c r="A197" s="599" t="s">
        <v>552</v>
      </c>
      <c r="B197" s="546" t="s">
        <v>709</v>
      </c>
      <c r="C197" s="539"/>
      <c r="D197" s="567"/>
      <c r="E197" s="567"/>
      <c r="F197" s="496"/>
      <c r="G197" s="504"/>
      <c r="H197" s="504">
        <v>4.6219599999999996</v>
      </c>
      <c r="I197" s="534">
        <v>13.196755599999999</v>
      </c>
      <c r="J197" s="505">
        <v>13.121544800000001</v>
      </c>
      <c r="K197" s="504">
        <v>11.55777</v>
      </c>
      <c r="L197" s="504">
        <v>11.1974576</v>
      </c>
      <c r="M197" s="504">
        <v>10.0387924</v>
      </c>
      <c r="N197" s="545">
        <v>3.0800000000000003E-5</v>
      </c>
      <c r="O197" s="506">
        <f t="shared" si="15"/>
        <v>63.734311199999993</v>
      </c>
    </row>
    <row r="198" spans="1:15" s="500" customFormat="1" ht="21" customHeight="1">
      <c r="A198" s="599" t="s">
        <v>553</v>
      </c>
      <c r="B198" s="546" t="s">
        <v>710</v>
      </c>
      <c r="C198" s="539"/>
      <c r="D198" s="567"/>
      <c r="E198" s="567"/>
      <c r="F198" s="496"/>
      <c r="G198" s="504"/>
      <c r="H198" s="504"/>
      <c r="I198" s="534">
        <v>1.5003656999999999</v>
      </c>
      <c r="J198" s="505">
        <v>1.7374993000000001</v>
      </c>
      <c r="K198" s="504">
        <v>1.5138366000000001</v>
      </c>
      <c r="L198" s="504">
        <v>1.2639497</v>
      </c>
      <c r="M198" s="504">
        <v>1.1688714000000002</v>
      </c>
      <c r="N198" s="545">
        <v>1.2416819999999997</v>
      </c>
      <c r="O198" s="506">
        <f t="shared" si="15"/>
        <v>8.4262046999999995</v>
      </c>
    </row>
    <row r="199" spans="1:15" s="500" customFormat="1" ht="21" customHeight="1">
      <c r="A199" s="599" t="s">
        <v>554</v>
      </c>
      <c r="B199" s="546" t="s">
        <v>711</v>
      </c>
      <c r="C199" s="539"/>
      <c r="D199" s="567"/>
      <c r="E199" s="567"/>
      <c r="F199" s="496"/>
      <c r="G199" s="504"/>
      <c r="H199" s="504"/>
      <c r="I199" s="534"/>
      <c r="J199" s="505">
        <v>2.5029302000000002</v>
      </c>
      <c r="K199" s="504">
        <v>2.5918003999999999</v>
      </c>
      <c r="L199" s="504">
        <v>2.6042037000000002</v>
      </c>
      <c r="M199" s="504">
        <v>1.3766448</v>
      </c>
      <c r="N199" s="545">
        <v>2.5533172000000004</v>
      </c>
      <c r="O199" s="506">
        <f t="shared" si="15"/>
        <v>11.628896300000001</v>
      </c>
    </row>
    <row r="200" spans="1:15" s="500" customFormat="1" ht="21" customHeight="1">
      <c r="A200" s="599" t="s">
        <v>555</v>
      </c>
      <c r="B200" s="546" t="s">
        <v>712</v>
      </c>
      <c r="C200" s="539"/>
      <c r="D200" s="567"/>
      <c r="E200" s="567"/>
      <c r="F200" s="496"/>
      <c r="G200" s="504"/>
      <c r="H200" s="504"/>
      <c r="I200" s="534"/>
      <c r="J200" s="505">
        <v>9.4079999999999999E-4</v>
      </c>
      <c r="K200" s="504">
        <v>9.5999999999999996E-6</v>
      </c>
      <c r="L200" s="504">
        <v>0</v>
      </c>
      <c r="M200" s="504"/>
      <c r="N200" s="545">
        <v>0</v>
      </c>
      <c r="O200" s="506">
        <f t="shared" si="15"/>
        <v>9.5040000000000001E-4</v>
      </c>
    </row>
    <row r="201" spans="1:15" s="500" customFormat="1" ht="21" customHeight="1">
      <c r="A201" s="599" t="s">
        <v>556</v>
      </c>
      <c r="B201" s="546" t="s">
        <v>713</v>
      </c>
      <c r="C201" s="539"/>
      <c r="D201" s="567"/>
      <c r="E201" s="567"/>
      <c r="F201" s="496"/>
      <c r="G201" s="504"/>
      <c r="H201" s="504"/>
      <c r="I201" s="534"/>
      <c r="J201" s="605"/>
      <c r="K201" s="504"/>
      <c r="L201" s="504"/>
      <c r="M201" s="504"/>
      <c r="N201" s="529">
        <v>3.8898000000000001E-3</v>
      </c>
      <c r="O201" s="506">
        <f t="shared" si="15"/>
        <v>3.8898000000000001E-3</v>
      </c>
    </row>
    <row r="202" spans="1:15" s="500" customFormat="1" ht="21" customHeight="1">
      <c r="A202" s="599" t="s">
        <v>557</v>
      </c>
      <c r="B202" s="546" t="s">
        <v>714</v>
      </c>
      <c r="C202" s="514"/>
      <c r="D202" s="567"/>
      <c r="E202" s="567"/>
      <c r="F202" s="516"/>
      <c r="G202" s="515"/>
      <c r="H202" s="515"/>
      <c r="I202" s="534"/>
      <c r="J202" s="544"/>
      <c r="K202" s="515"/>
      <c r="L202" s="515"/>
      <c r="M202" s="515"/>
      <c r="N202" s="595"/>
      <c r="O202" s="506">
        <f t="shared" si="15"/>
        <v>0</v>
      </c>
    </row>
    <row r="203" spans="1:15" s="500" customFormat="1" ht="21" customHeight="1">
      <c r="A203" s="599" t="s">
        <v>558</v>
      </c>
      <c r="B203" s="546" t="s">
        <v>715</v>
      </c>
      <c r="C203" s="539"/>
      <c r="D203" s="534"/>
      <c r="E203" s="534"/>
      <c r="F203" s="504"/>
      <c r="G203" s="504"/>
      <c r="H203" s="504"/>
      <c r="I203" s="534"/>
      <c r="J203" s="541"/>
      <c r="K203" s="504"/>
      <c r="L203" s="504"/>
      <c r="M203" s="504"/>
      <c r="N203" s="529"/>
      <c r="O203" s="506">
        <f t="shared" si="15"/>
        <v>0</v>
      </c>
    </row>
    <row r="204" spans="1:15" s="500" customFormat="1" ht="21" customHeight="1">
      <c r="A204" s="599" t="s">
        <v>559</v>
      </c>
      <c r="B204" s="546" t="s">
        <v>716</v>
      </c>
      <c r="C204" s="539"/>
      <c r="D204" s="548"/>
      <c r="E204" s="606"/>
      <c r="F204" s="504"/>
      <c r="G204" s="529"/>
      <c r="H204" s="529"/>
      <c r="I204" s="534"/>
      <c r="J204" s="541"/>
      <c r="K204" s="516"/>
      <c r="L204" s="516"/>
      <c r="M204" s="516"/>
      <c r="N204" s="594"/>
      <c r="O204" s="506">
        <f t="shared" ref="O204:O227" si="18">SUM(C204:N204)</f>
        <v>0</v>
      </c>
    </row>
    <row r="205" spans="1:15" s="500" customFormat="1" ht="21" customHeight="1">
      <c r="A205" s="599" t="s">
        <v>560</v>
      </c>
      <c r="B205" s="546" t="s">
        <v>717</v>
      </c>
      <c r="C205" s="539"/>
      <c r="D205" s="534"/>
      <c r="E205" s="534"/>
      <c r="F205" s="504"/>
      <c r="G205" s="504"/>
      <c r="H205" s="504"/>
      <c r="I205" s="534"/>
      <c r="J205" s="541"/>
      <c r="K205" s="504"/>
      <c r="L205" s="504"/>
      <c r="M205" s="504"/>
      <c r="N205" s="504"/>
      <c r="O205" s="506">
        <f t="shared" si="18"/>
        <v>0</v>
      </c>
    </row>
    <row r="206" spans="1:15" s="500" customFormat="1" ht="21" customHeight="1">
      <c r="A206" s="599" t="s">
        <v>561</v>
      </c>
      <c r="B206" s="546" t="s">
        <v>718</v>
      </c>
      <c r="C206" s="539"/>
      <c r="D206" s="534"/>
      <c r="E206" s="534"/>
      <c r="F206" s="504"/>
      <c r="G206" s="504"/>
      <c r="H206" s="504"/>
      <c r="I206" s="534"/>
      <c r="J206" s="541"/>
      <c r="K206" s="504"/>
      <c r="L206" s="504"/>
      <c r="M206" s="504"/>
      <c r="N206" s="504"/>
      <c r="O206" s="506">
        <f t="shared" si="18"/>
        <v>0</v>
      </c>
    </row>
    <row r="207" spans="1:15" s="500" customFormat="1" ht="21" customHeight="1">
      <c r="A207" s="599" t="s">
        <v>562</v>
      </c>
      <c r="B207" s="546" t="s">
        <v>719</v>
      </c>
      <c r="C207" s="539"/>
      <c r="D207" s="534"/>
      <c r="E207" s="534"/>
      <c r="F207" s="504"/>
      <c r="G207" s="504">
        <v>2.9399999999999999E-3</v>
      </c>
      <c r="H207" s="504">
        <v>3.4650000000000002E-3</v>
      </c>
      <c r="I207" s="534">
        <v>2.8758E-3</v>
      </c>
      <c r="J207" s="534">
        <v>2.3341E-3</v>
      </c>
      <c r="K207" s="504">
        <v>3.8346000000000001E-3</v>
      </c>
      <c r="L207" s="504">
        <v>8.4172000000000014E-3</v>
      </c>
      <c r="M207" s="504">
        <v>1.15143E-2</v>
      </c>
      <c r="N207" s="504">
        <v>1.7024400000000002E-2</v>
      </c>
      <c r="O207" s="506">
        <f t="shared" si="18"/>
        <v>5.2405400000000005E-2</v>
      </c>
    </row>
    <row r="208" spans="1:15" s="500" customFormat="1" ht="21" customHeight="1" thickBot="1">
      <c r="A208" s="599" t="s">
        <v>563</v>
      </c>
      <c r="B208" s="607" t="s">
        <v>720</v>
      </c>
      <c r="C208" s="514"/>
      <c r="D208" s="567"/>
      <c r="E208" s="567"/>
      <c r="F208" s="515"/>
      <c r="G208" s="515"/>
      <c r="H208" s="515"/>
      <c r="I208" s="567"/>
      <c r="J208" s="544"/>
      <c r="K208" s="515"/>
      <c r="L208" s="515"/>
      <c r="M208" s="515"/>
      <c r="N208" s="515"/>
      <c r="O208" s="519">
        <f t="shared" si="18"/>
        <v>0</v>
      </c>
    </row>
    <row r="209" spans="1:15" s="500" customFormat="1" ht="25.5" customHeight="1" thickBot="1">
      <c r="A209" s="488">
        <v>6</v>
      </c>
      <c r="B209" s="489" t="s">
        <v>564</v>
      </c>
      <c r="C209" s="490">
        <v>1.2294607999999998</v>
      </c>
      <c r="D209" s="491">
        <v>1.0768181000000001</v>
      </c>
      <c r="E209" s="491">
        <v>1.2531649000000002</v>
      </c>
      <c r="F209" s="491">
        <v>1.6798662</v>
      </c>
      <c r="G209" s="491">
        <v>1.4039067000000001</v>
      </c>
      <c r="H209" s="491">
        <v>1.319618</v>
      </c>
      <c r="I209" s="491">
        <v>1.7414404000000001</v>
      </c>
      <c r="J209" s="491">
        <v>1.5313376999999995</v>
      </c>
      <c r="K209" s="491">
        <v>1.1053820000000001</v>
      </c>
      <c r="L209" s="491">
        <v>1.7654396999999999</v>
      </c>
      <c r="M209" s="491">
        <v>1.0370751999999996</v>
      </c>
      <c r="N209" s="491">
        <v>0.85966529999999997</v>
      </c>
      <c r="O209" s="492">
        <f t="shared" si="18"/>
        <v>16.003175000000002</v>
      </c>
    </row>
    <row r="210" spans="1:15" s="487" customFormat="1" ht="27.75" customHeight="1" thickBot="1">
      <c r="A210" s="488">
        <v>7</v>
      </c>
      <c r="B210" s="489" t="s">
        <v>565</v>
      </c>
      <c r="C210" s="527">
        <f>SUM(C211:C214)</f>
        <v>2.5711852000000177</v>
      </c>
      <c r="D210" s="491">
        <f>SUM(D211:D214)</f>
        <v>0</v>
      </c>
      <c r="E210" s="491">
        <f t="shared" ref="E210:N210" si="19">SUM(E211:E214)</f>
        <v>1.2764000000000001E-2</v>
      </c>
      <c r="F210" s="491">
        <f t="shared" si="19"/>
        <v>0.15767329999999852</v>
      </c>
      <c r="G210" s="491">
        <f t="shared" si="19"/>
        <v>269.35801789999999</v>
      </c>
      <c r="H210" s="491">
        <f t="shared" si="19"/>
        <v>351.19653959999999</v>
      </c>
      <c r="I210" s="491">
        <f t="shared" si="19"/>
        <v>114.53834620000001</v>
      </c>
      <c r="J210" s="491">
        <f t="shared" si="19"/>
        <v>139.60618769999999</v>
      </c>
      <c r="K210" s="491">
        <f t="shared" si="19"/>
        <v>93.564160399999992</v>
      </c>
      <c r="L210" s="491">
        <f t="shared" si="19"/>
        <v>0</v>
      </c>
      <c r="M210" s="491">
        <f t="shared" si="19"/>
        <v>0</v>
      </c>
      <c r="N210" s="491">
        <f t="shared" si="19"/>
        <v>4.9385499999999999E-2</v>
      </c>
      <c r="O210" s="492">
        <f t="shared" si="18"/>
        <v>971.05425979999995</v>
      </c>
    </row>
    <row r="211" spans="1:15" s="500" customFormat="1" ht="25.5" customHeight="1">
      <c r="A211" s="599">
        <v>7.1</v>
      </c>
      <c r="B211" s="494" t="s">
        <v>566</v>
      </c>
      <c r="C211" s="496"/>
      <c r="D211" s="496"/>
      <c r="E211" s="496">
        <v>1.2500000000000001E-2</v>
      </c>
      <c r="F211" s="496">
        <v>8.9999999999999993E-3</v>
      </c>
      <c r="G211" s="496"/>
      <c r="H211" s="496">
        <v>3.7499999999999999E-3</v>
      </c>
      <c r="I211" s="497"/>
      <c r="J211" s="497"/>
      <c r="K211" s="497"/>
      <c r="L211" s="497"/>
      <c r="M211" s="497"/>
      <c r="N211" s="498"/>
      <c r="O211" s="506">
        <f t="shared" si="18"/>
        <v>2.5249999999999998E-2</v>
      </c>
    </row>
    <row r="212" spans="1:15" s="500" customFormat="1" ht="25.5" customHeight="1">
      <c r="A212" s="599">
        <v>7.2</v>
      </c>
      <c r="B212" s="502" t="s">
        <v>567</v>
      </c>
      <c r="C212" s="496">
        <v>2.5705627000000177</v>
      </c>
      <c r="D212" s="534"/>
      <c r="E212" s="504"/>
      <c r="F212" s="504">
        <v>9.5336399999998517E-2</v>
      </c>
      <c r="G212" s="504">
        <v>217.14724310000003</v>
      </c>
      <c r="H212" s="504">
        <v>296.63913459999998</v>
      </c>
      <c r="I212" s="508">
        <v>114.53834620000001</v>
      </c>
      <c r="J212" s="508">
        <v>139.60618769999999</v>
      </c>
      <c r="K212" s="508">
        <v>90.441970499999996</v>
      </c>
      <c r="L212" s="508"/>
      <c r="M212" s="508"/>
      <c r="N212" s="543">
        <v>3.2783099999999996E-2</v>
      </c>
      <c r="O212" s="506">
        <f t="shared" si="18"/>
        <v>861.07156429999998</v>
      </c>
    </row>
    <row r="213" spans="1:15" s="500" customFormat="1" ht="25.5" customHeight="1">
      <c r="A213" s="599">
        <v>7.3</v>
      </c>
      <c r="B213" s="502" t="s">
        <v>568</v>
      </c>
      <c r="C213" s="496">
        <v>6.2250000000000001E-4</v>
      </c>
      <c r="D213" s="534"/>
      <c r="E213" s="542">
        <v>2.6400000000000002E-4</v>
      </c>
      <c r="F213" s="504">
        <v>5.3336899999999993E-2</v>
      </c>
      <c r="G213" s="504">
        <v>8.7077712999999992</v>
      </c>
      <c r="H213" s="504">
        <v>3.5362999999999996E-3</v>
      </c>
      <c r="I213" s="508"/>
      <c r="J213" s="508"/>
      <c r="K213" s="508"/>
      <c r="L213" s="508"/>
      <c r="M213" s="508"/>
      <c r="N213" s="543">
        <v>1.66024E-2</v>
      </c>
      <c r="O213" s="506">
        <f t="shared" si="18"/>
        <v>8.7821333999999993</v>
      </c>
    </row>
    <row r="214" spans="1:15" s="500" customFormat="1" ht="25.5" customHeight="1" thickBot="1">
      <c r="A214" s="599">
        <v>7.4</v>
      </c>
      <c r="B214" s="530" t="s">
        <v>569</v>
      </c>
      <c r="C214" s="496"/>
      <c r="D214" s="516"/>
      <c r="E214" s="516"/>
      <c r="F214" s="515"/>
      <c r="G214" s="515">
        <v>43.503003499999998</v>
      </c>
      <c r="H214" s="515">
        <v>54.550118699999999</v>
      </c>
      <c r="I214" s="532"/>
      <c r="J214" s="532"/>
      <c r="K214" s="532">
        <v>3.1221899</v>
      </c>
      <c r="L214" s="532"/>
      <c r="M214" s="532"/>
      <c r="N214" s="571"/>
      <c r="O214" s="519">
        <f t="shared" si="18"/>
        <v>101.17531209999999</v>
      </c>
    </row>
    <row r="215" spans="1:15" s="487" customFormat="1" ht="35.25" customHeight="1" thickBot="1">
      <c r="A215" s="608">
        <v>8</v>
      </c>
      <c r="B215" s="528" t="s">
        <v>570</v>
      </c>
      <c r="C215" s="527">
        <f>C216+C218</f>
        <v>106.54825726</v>
      </c>
      <c r="D215" s="491">
        <f>D216+D218</f>
        <v>83.392500579999989</v>
      </c>
      <c r="E215" s="491">
        <f t="shared" ref="E215:N215" si="20">E216+E218</f>
        <v>95.789970249999996</v>
      </c>
      <c r="F215" s="491">
        <f t="shared" si="20"/>
        <v>78.513011710000001</v>
      </c>
      <c r="G215" s="491">
        <f t="shared" si="20"/>
        <v>95.176547209999995</v>
      </c>
      <c r="H215" s="491">
        <f t="shared" si="20"/>
        <v>90.288382490000004</v>
      </c>
      <c r="I215" s="491">
        <f t="shared" si="20"/>
        <v>107.71476600000001</v>
      </c>
      <c r="J215" s="491">
        <f t="shared" si="20"/>
        <v>95.985995099999997</v>
      </c>
      <c r="K215" s="491">
        <f t="shared" si="20"/>
        <v>78.338826700000013</v>
      </c>
      <c r="L215" s="491">
        <f t="shared" si="20"/>
        <v>91.254575799999998</v>
      </c>
      <c r="M215" s="491">
        <f t="shared" si="20"/>
        <v>96.584941399999991</v>
      </c>
      <c r="N215" s="491">
        <f t="shared" si="20"/>
        <v>116.01283620000001</v>
      </c>
      <c r="O215" s="492">
        <f t="shared" si="18"/>
        <v>1135.6006107000001</v>
      </c>
    </row>
    <row r="216" spans="1:15" s="487" customFormat="1" ht="39.6" customHeight="1" thickBot="1">
      <c r="A216" s="549">
        <v>8.1</v>
      </c>
      <c r="B216" s="528" t="s">
        <v>571</v>
      </c>
      <c r="C216" s="490">
        <f>C217</f>
        <v>25.875633059999998</v>
      </c>
      <c r="D216" s="491">
        <f>D217</f>
        <v>21.32452468</v>
      </c>
      <c r="E216" s="491">
        <f t="shared" ref="E216:N216" si="21">E217</f>
        <v>28.75624895</v>
      </c>
      <c r="F216" s="491">
        <f t="shared" si="21"/>
        <v>25.521730309999999</v>
      </c>
      <c r="G216" s="491">
        <f t="shared" si="21"/>
        <v>31.333760009999999</v>
      </c>
      <c r="H216" s="491">
        <f t="shared" si="21"/>
        <v>37.684435389999997</v>
      </c>
      <c r="I216" s="491">
        <f t="shared" si="21"/>
        <v>34.556227800000002</v>
      </c>
      <c r="J216" s="491">
        <f t="shared" si="21"/>
        <v>35.081296999999999</v>
      </c>
      <c r="K216" s="491">
        <f t="shared" si="21"/>
        <v>30.956529199999999</v>
      </c>
      <c r="L216" s="491">
        <f t="shared" si="21"/>
        <v>26.2486006</v>
      </c>
      <c r="M216" s="491">
        <f t="shared" si="21"/>
        <v>33.848638899999997</v>
      </c>
      <c r="N216" s="491">
        <f t="shared" si="21"/>
        <v>37.502727299999997</v>
      </c>
      <c r="O216" s="492">
        <f t="shared" si="18"/>
        <v>368.69035319999995</v>
      </c>
    </row>
    <row r="217" spans="1:15" s="612" customFormat="1" ht="28.5" customHeight="1" thickBot="1">
      <c r="A217" s="609" t="s">
        <v>572</v>
      </c>
      <c r="B217" s="651" t="s">
        <v>721</v>
      </c>
      <c r="C217" s="655">
        <v>25.875633059999998</v>
      </c>
      <c r="D217" s="610">
        <v>21.32452468</v>
      </c>
      <c r="E217" s="610">
        <v>28.75624895</v>
      </c>
      <c r="F217" s="610">
        <v>25.521730309999999</v>
      </c>
      <c r="G217" s="610">
        <v>31.333760009999999</v>
      </c>
      <c r="H217" s="610">
        <v>37.684435389999997</v>
      </c>
      <c r="I217" s="610">
        <v>34.556227800000002</v>
      </c>
      <c r="J217" s="610">
        <v>35.081296999999999</v>
      </c>
      <c r="K217" s="610">
        <v>30.956529199999999</v>
      </c>
      <c r="L217" s="610">
        <v>26.2486006</v>
      </c>
      <c r="M217" s="610">
        <v>33.848638899999997</v>
      </c>
      <c r="N217" s="611">
        <v>37.502727299999997</v>
      </c>
      <c r="O217" s="506">
        <f t="shared" si="18"/>
        <v>368.69035319999995</v>
      </c>
    </row>
    <row r="218" spans="1:15" s="487" customFormat="1" ht="54.75" customHeight="1" thickBot="1">
      <c r="A218" s="579">
        <v>8.1999999999999993</v>
      </c>
      <c r="B218" s="528" t="s">
        <v>573</v>
      </c>
      <c r="C218" s="527">
        <f>SUM(C219:C220)</f>
        <v>80.672624200000001</v>
      </c>
      <c r="D218" s="491">
        <f>SUM(D219:D220)</f>
        <v>62.067975899999986</v>
      </c>
      <c r="E218" s="491">
        <f t="shared" ref="E218:N218" si="22">SUM(E219:E220)</f>
        <v>67.033721299999996</v>
      </c>
      <c r="F218" s="491">
        <f t="shared" si="22"/>
        <v>52.991281400000005</v>
      </c>
      <c r="G218" s="491">
        <f t="shared" si="22"/>
        <v>63.842787200000004</v>
      </c>
      <c r="H218" s="491">
        <f t="shared" si="22"/>
        <v>52.603947100000006</v>
      </c>
      <c r="I218" s="491">
        <f t="shared" si="22"/>
        <v>73.15853820000001</v>
      </c>
      <c r="J218" s="491">
        <f t="shared" si="22"/>
        <v>60.904698099999997</v>
      </c>
      <c r="K218" s="491">
        <f t="shared" si="22"/>
        <v>47.382297500000014</v>
      </c>
      <c r="L218" s="491">
        <f t="shared" si="22"/>
        <v>65.005975199999995</v>
      </c>
      <c r="M218" s="491">
        <f t="shared" si="22"/>
        <v>62.736302500000001</v>
      </c>
      <c r="N218" s="491">
        <f t="shared" si="22"/>
        <v>78.510108900000006</v>
      </c>
      <c r="O218" s="492">
        <f t="shared" si="18"/>
        <v>766.91025749999994</v>
      </c>
    </row>
    <row r="219" spans="1:15" s="487" customFormat="1" ht="25.5" customHeight="1">
      <c r="A219" s="613" t="s">
        <v>574</v>
      </c>
      <c r="B219" s="652" t="s">
        <v>663</v>
      </c>
      <c r="C219" s="614">
        <v>57.865599600000003</v>
      </c>
      <c r="D219" s="615">
        <v>46.738061600000002</v>
      </c>
      <c r="E219" s="615">
        <v>47.4932704</v>
      </c>
      <c r="F219" s="615">
        <v>43.618982000000003</v>
      </c>
      <c r="G219" s="615">
        <v>48.020479200000004</v>
      </c>
      <c r="H219" s="615">
        <v>39.364899799999996</v>
      </c>
      <c r="I219" s="615">
        <v>55.562260200000004</v>
      </c>
      <c r="J219" s="615">
        <v>44.686173500000002</v>
      </c>
      <c r="K219" s="615">
        <v>36.000431799999994</v>
      </c>
      <c r="L219" s="615">
        <v>50.1888346</v>
      </c>
      <c r="M219" s="615">
        <v>44.399526399999999</v>
      </c>
      <c r="N219" s="616">
        <v>55.7946849</v>
      </c>
      <c r="O219" s="617">
        <f t="shared" si="18"/>
        <v>569.733204</v>
      </c>
    </row>
    <row r="220" spans="1:15" s="487" customFormat="1" ht="25.5" customHeight="1" thickBot="1">
      <c r="A220" s="618" t="s">
        <v>575</v>
      </c>
      <c r="B220" s="653" t="s">
        <v>722</v>
      </c>
      <c r="C220" s="656">
        <v>22.807024599999995</v>
      </c>
      <c r="D220" s="619">
        <v>15.329914299999983</v>
      </c>
      <c r="E220" s="619">
        <v>19.5404509</v>
      </c>
      <c r="F220" s="619">
        <v>9.3722994000000011</v>
      </c>
      <c r="G220" s="619">
        <v>15.822308</v>
      </c>
      <c r="H220" s="619">
        <v>13.239047300000012</v>
      </c>
      <c r="I220" s="619">
        <v>17.596278000000002</v>
      </c>
      <c r="J220" s="619">
        <v>16.218524599999995</v>
      </c>
      <c r="K220" s="619">
        <v>11.381865700000018</v>
      </c>
      <c r="L220" s="619">
        <v>14.8171406</v>
      </c>
      <c r="M220" s="619">
        <v>18.336776100000002</v>
      </c>
      <c r="N220" s="620">
        <v>22.715423999999999</v>
      </c>
      <c r="O220" s="621">
        <f t="shared" si="18"/>
        <v>197.1770535</v>
      </c>
    </row>
    <row r="221" spans="1:15">
      <c r="C221" s="622"/>
    </row>
    <row r="222" spans="1:15">
      <c r="C222" s="622"/>
    </row>
    <row r="223" spans="1:15" ht="19.5" thickBot="1">
      <c r="C223" s="622"/>
    </row>
    <row r="224" spans="1:15" ht="22.5" customHeight="1" thickBot="1">
      <c r="A224" s="624">
        <v>9</v>
      </c>
      <c r="B224" s="489" t="s">
        <v>576</v>
      </c>
      <c r="C224" s="490">
        <f>SUM(C225:C227)</f>
        <v>185.51882769999997</v>
      </c>
      <c r="D224" s="491">
        <f t="shared" ref="D224:N224" si="23">SUM(D225:D227)</f>
        <v>168.17754530000002</v>
      </c>
      <c r="E224" s="491">
        <f t="shared" si="23"/>
        <v>123.50020380000001</v>
      </c>
      <c r="F224" s="491">
        <f t="shared" si="23"/>
        <v>138.6317066</v>
      </c>
      <c r="G224" s="491">
        <f t="shared" si="23"/>
        <v>0</v>
      </c>
      <c r="H224" s="491">
        <f t="shared" si="23"/>
        <v>91.597643000000005</v>
      </c>
      <c r="I224" s="491">
        <f t="shared" si="23"/>
        <v>333.61666589999999</v>
      </c>
      <c r="J224" s="491">
        <f t="shared" si="23"/>
        <v>354.12452300000001</v>
      </c>
      <c r="K224" s="491">
        <f t="shared" si="23"/>
        <v>393.26136929999996</v>
      </c>
      <c r="L224" s="491">
        <f t="shared" si="23"/>
        <v>351.6029504</v>
      </c>
      <c r="M224" s="491">
        <f t="shared" si="23"/>
        <v>503.77142520000001</v>
      </c>
      <c r="N224" s="587">
        <f t="shared" si="23"/>
        <v>516.44790380000006</v>
      </c>
      <c r="O224" s="492">
        <f t="shared" si="18"/>
        <v>3160.2507639999999</v>
      </c>
    </row>
    <row r="225" spans="1:16">
      <c r="A225" s="625">
        <v>9.1</v>
      </c>
      <c r="B225" s="626" t="s">
        <v>577</v>
      </c>
      <c r="C225" s="555">
        <v>185.51882769999997</v>
      </c>
      <c r="D225" s="547">
        <v>168.17754530000002</v>
      </c>
      <c r="E225" s="496"/>
      <c r="F225" s="496"/>
      <c r="G225" s="496"/>
      <c r="H225" s="496">
        <v>70.727124400000008</v>
      </c>
      <c r="I225" s="497">
        <v>333.61666589999999</v>
      </c>
      <c r="J225" s="497">
        <v>354.12452300000001</v>
      </c>
      <c r="K225" s="497">
        <v>393.26136929999996</v>
      </c>
      <c r="L225" s="496">
        <v>281.52224769999998</v>
      </c>
      <c r="M225" s="497">
        <v>431.80407869999999</v>
      </c>
      <c r="N225" s="498">
        <v>445.65520730000003</v>
      </c>
      <c r="O225" s="506">
        <f t="shared" si="18"/>
        <v>2664.4075892999999</v>
      </c>
    </row>
    <row r="226" spans="1:16">
      <c r="A226" s="627">
        <v>9.1999999999999993</v>
      </c>
      <c r="B226" s="628" t="s">
        <v>578</v>
      </c>
      <c r="C226" s="504"/>
      <c r="D226" s="504"/>
      <c r="E226" s="504">
        <v>92.364557300000001</v>
      </c>
      <c r="F226" s="504">
        <v>85.517537099999998</v>
      </c>
      <c r="G226" s="504"/>
      <c r="H226" s="504">
        <v>20.8705186</v>
      </c>
      <c r="I226" s="508"/>
      <c r="J226" s="508"/>
      <c r="K226" s="508"/>
      <c r="L226" s="504">
        <v>70.080702700000003</v>
      </c>
      <c r="M226" s="508"/>
      <c r="N226" s="543"/>
      <c r="O226" s="506">
        <f t="shared" si="18"/>
        <v>268.83331570000001</v>
      </c>
    </row>
    <row r="227" spans="1:16" ht="19.5" thickBot="1">
      <c r="A227" s="629">
        <v>9.3000000000000007</v>
      </c>
      <c r="B227" s="630" t="s">
        <v>579</v>
      </c>
      <c r="C227" s="631"/>
      <c r="D227" s="632"/>
      <c r="E227" s="632">
        <v>31.1356465</v>
      </c>
      <c r="F227" s="632">
        <v>53.114169500000003</v>
      </c>
      <c r="G227" s="632"/>
      <c r="H227" s="632"/>
      <c r="I227" s="633"/>
      <c r="J227" s="633"/>
      <c r="K227" s="633"/>
      <c r="L227" s="633"/>
      <c r="M227" s="633">
        <v>71.967346500000005</v>
      </c>
      <c r="N227" s="634">
        <v>70.792696500000005</v>
      </c>
      <c r="O227" s="621">
        <f t="shared" si="18"/>
        <v>227.00985900000003</v>
      </c>
    </row>
    <row r="230" spans="1:16">
      <c r="B230" s="635" t="s">
        <v>580</v>
      </c>
      <c r="C230" s="623"/>
      <c r="O230" s="468"/>
      <c r="P230" s="623"/>
    </row>
    <row r="231" spans="1:16" ht="38.25" customHeight="1">
      <c r="B231" s="785" t="s">
        <v>581</v>
      </c>
      <c r="C231" s="785"/>
      <c r="D231" s="785"/>
      <c r="E231" s="785"/>
      <c r="F231" s="785"/>
      <c r="G231" s="785"/>
      <c r="H231" s="785"/>
      <c r="I231" s="785"/>
      <c r="J231" s="785"/>
      <c r="K231" s="785"/>
      <c r="L231" s="785"/>
      <c r="M231" s="785"/>
      <c r="N231" s="785"/>
      <c r="O231" s="785"/>
      <c r="P231" s="636"/>
    </row>
    <row r="232" spans="1:16" ht="33.75" customHeight="1">
      <c r="B232" s="785" t="s">
        <v>582</v>
      </c>
      <c r="C232" s="785"/>
      <c r="D232" s="785"/>
      <c r="E232" s="785"/>
      <c r="F232" s="785"/>
      <c r="G232" s="785"/>
      <c r="H232" s="785"/>
      <c r="I232" s="785"/>
      <c r="J232" s="785"/>
      <c r="K232" s="785"/>
      <c r="L232" s="785"/>
      <c r="M232" s="785"/>
      <c r="N232" s="785"/>
      <c r="O232" s="785"/>
      <c r="P232" s="487"/>
    </row>
    <row r="233" spans="1:16" ht="44.25" customHeight="1">
      <c r="B233" s="785" t="s">
        <v>583</v>
      </c>
      <c r="C233" s="785"/>
      <c r="D233" s="785"/>
      <c r="E233" s="785"/>
      <c r="F233" s="785"/>
      <c r="G233" s="785"/>
      <c r="H233" s="785"/>
      <c r="I233" s="785"/>
      <c r="J233" s="785"/>
      <c r="K233" s="785"/>
      <c r="L233" s="785"/>
      <c r="M233" s="785"/>
      <c r="N233" s="785"/>
      <c r="O233" s="785"/>
      <c r="P233" s="636"/>
    </row>
    <row r="234" spans="1:16" ht="19.5" customHeight="1">
      <c r="B234" s="785" t="s">
        <v>584</v>
      </c>
      <c r="C234" s="785"/>
      <c r="D234" s="785"/>
      <c r="E234" s="785"/>
      <c r="F234" s="785"/>
      <c r="G234" s="785"/>
      <c r="H234" s="785"/>
      <c r="I234" s="785"/>
      <c r="J234" s="785"/>
      <c r="K234" s="785"/>
      <c r="L234" s="785"/>
      <c r="M234" s="785"/>
      <c r="N234" s="785"/>
      <c r="O234" s="785"/>
      <c r="P234" s="487"/>
    </row>
    <row r="238" spans="1:16">
      <c r="B238" s="468"/>
    </row>
    <row r="239" spans="1:16">
      <c r="B239" s="468"/>
    </row>
    <row r="240" spans="1:16">
      <c r="B240" s="468"/>
    </row>
  </sheetData>
  <mergeCells count="6">
    <mergeCell ref="B234:O234"/>
    <mergeCell ref="B1:O1"/>
    <mergeCell ref="N2:O2"/>
    <mergeCell ref="B231:O231"/>
    <mergeCell ref="B232:O232"/>
    <mergeCell ref="B233:O233"/>
  </mergeCells>
  <printOptions horizontalCentered="1"/>
  <pageMargins left="0.17" right="0" top="0.15748031496063" bottom="0.23" header="0.15748031496063" footer="0.15748031496063"/>
  <pageSetup paperSize="9" scale="55" fitToHeight="4" orientation="landscape" r:id="rId1"/>
  <headerFooter alignWithMargins="0">
    <oddFooter xml:space="preserve">&amp;R&amp;"AcadMtavr,Bold"&amp;K03+000  </oddFooter>
  </headerFooter>
  <ignoredErrors>
    <ignoredError sqref="C41:N4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V239"/>
  <sheetViews>
    <sheetView zoomScale="80" zoomScaleNormal="80" zoomScaleSheetLayoutView="80" workbookViewId="0">
      <pane xSplit="2" ySplit="5" topLeftCell="C6" activePane="bottomRight" state="frozen"/>
      <selection pane="topRight" activeCell="C1" sqref="C1"/>
      <selection pane="bottomLeft" activeCell="A6" sqref="A6"/>
      <selection pane="bottomRight" activeCell="B2" sqref="B2"/>
    </sheetView>
  </sheetViews>
  <sheetFormatPr defaultColWidth="9.28515625" defaultRowHeight="18.75"/>
  <cols>
    <col min="1" max="1" width="12.28515625" style="468" customWidth="1"/>
    <col min="2" max="2" width="85.28515625" style="500" bestFit="1" customWidth="1"/>
    <col min="3" max="3" width="17.28515625" style="468" customWidth="1"/>
    <col min="4" max="4" width="19.28515625" style="468" customWidth="1"/>
    <col min="5" max="5" width="18.5703125" style="468" bestFit="1" customWidth="1"/>
    <col min="6" max="6" width="18" style="468" bestFit="1" customWidth="1"/>
    <col min="7" max="7" width="17.28515625" style="468" bestFit="1" customWidth="1"/>
    <col min="8" max="8" width="18.7109375" style="468" bestFit="1" customWidth="1"/>
    <col min="9" max="9" width="15" style="468" bestFit="1" customWidth="1"/>
    <col min="10" max="10" width="17.28515625" style="468" bestFit="1" customWidth="1"/>
    <col min="11" max="11" width="16.5703125" style="468" customWidth="1"/>
    <col min="12" max="12" width="15.5703125" style="468" customWidth="1"/>
    <col min="13" max="13" width="16.7109375" style="468" customWidth="1"/>
    <col min="14" max="14" width="16" style="468" customWidth="1"/>
    <col min="15" max="15" width="18.7109375" style="623" bestFit="1" customWidth="1"/>
    <col min="16" max="16" width="9.28515625" style="468"/>
    <col min="17" max="17" width="11.28515625" style="468" bestFit="1" customWidth="1"/>
    <col min="18" max="16384" width="9.28515625" style="468"/>
  </cols>
  <sheetData>
    <row r="1" spans="1:22" ht="41.25" customHeight="1">
      <c r="B1" s="783" t="s">
        <v>319</v>
      </c>
      <c r="C1" s="783"/>
      <c r="D1" s="783"/>
      <c r="E1" s="783"/>
      <c r="F1" s="783"/>
      <c r="G1" s="783"/>
      <c r="H1" s="783"/>
      <c r="I1" s="783"/>
      <c r="J1" s="783"/>
      <c r="K1" s="783"/>
      <c r="L1" s="783"/>
      <c r="M1" s="783"/>
      <c r="N1" s="783"/>
      <c r="O1" s="783"/>
    </row>
    <row r="2" spans="1:22" s="469" customFormat="1" ht="28.5" customHeight="1" thickBot="1">
      <c r="B2" s="470"/>
      <c r="C2" s="471">
        <v>30</v>
      </c>
      <c r="D2" s="472"/>
      <c r="E2" s="471">
        <v>30</v>
      </c>
      <c r="F2" s="471"/>
      <c r="G2" s="471"/>
      <c r="H2" s="471"/>
      <c r="I2" s="473"/>
      <c r="J2" s="471"/>
      <c r="K2" s="471">
        <v>846301552.70000005</v>
      </c>
      <c r="L2" s="474">
        <f>J129+J126</f>
        <v>0</v>
      </c>
      <c r="M2" s="471"/>
      <c r="N2" s="786" t="s">
        <v>29</v>
      </c>
      <c r="O2" s="786"/>
    </row>
    <row r="3" spans="1:22" s="481" customFormat="1" ht="28.5" customHeight="1" thickBot="1">
      <c r="A3" s="475"/>
      <c r="B3" s="476" t="s">
        <v>30</v>
      </c>
      <c r="C3" s="477" t="s">
        <v>4</v>
      </c>
      <c r="D3" s="478" t="s">
        <v>5</v>
      </c>
      <c r="E3" s="478" t="s">
        <v>6</v>
      </c>
      <c r="F3" s="478" t="s">
        <v>7</v>
      </c>
      <c r="G3" s="478" t="s">
        <v>8</v>
      </c>
      <c r="H3" s="478" t="s">
        <v>9</v>
      </c>
      <c r="I3" s="478" t="s">
        <v>10</v>
      </c>
      <c r="J3" s="478" t="s">
        <v>11</v>
      </c>
      <c r="K3" s="479" t="s">
        <v>31</v>
      </c>
      <c r="L3" s="479" t="s">
        <v>32</v>
      </c>
      <c r="M3" s="479" t="s">
        <v>33</v>
      </c>
      <c r="N3" s="478" t="s">
        <v>34</v>
      </c>
      <c r="O3" s="480" t="s">
        <v>12</v>
      </c>
    </row>
    <row r="4" spans="1:22" s="487" customFormat="1" ht="27" customHeight="1" thickBot="1">
      <c r="A4" s="482">
        <v>1</v>
      </c>
      <c r="B4" s="483" t="s">
        <v>320</v>
      </c>
      <c r="C4" s="484">
        <f>C5+C11+C13</f>
        <v>1110.7286978</v>
      </c>
      <c r="D4" s="485">
        <f>D5+D11+D13</f>
        <v>987.41102819999992</v>
      </c>
      <c r="E4" s="485">
        <f t="shared" ref="E4:N4" si="0">E5+E11+E13</f>
        <v>1019.4493893999999</v>
      </c>
      <c r="F4" s="485">
        <f t="shared" si="0"/>
        <v>1248.9405879000001</v>
      </c>
      <c r="G4" s="485">
        <f t="shared" si="0"/>
        <v>1325.3753498000003</v>
      </c>
      <c r="H4" s="485">
        <f t="shared" si="0"/>
        <v>1368.6021155999999</v>
      </c>
      <c r="I4" s="485">
        <f t="shared" si="0"/>
        <v>1541.3685363000004</v>
      </c>
      <c r="J4" s="485">
        <f t="shared" si="0"/>
        <v>1462.8134654000003</v>
      </c>
      <c r="K4" s="485">
        <f t="shared" si="0"/>
        <v>1117.8965128</v>
      </c>
      <c r="L4" s="485">
        <f t="shared" si="0"/>
        <v>1043.3951552999999</v>
      </c>
      <c r="M4" s="485">
        <f t="shared" si="0"/>
        <v>1003.3453434</v>
      </c>
      <c r="N4" s="485">
        <f t="shared" si="0"/>
        <v>1166.4549702999998</v>
      </c>
      <c r="O4" s="486">
        <f t="shared" ref="O4:O11" si="1">SUM(C4:N4)</f>
        <v>14395.781152200001</v>
      </c>
    </row>
    <row r="5" spans="1:22" s="487" customFormat="1" ht="27" customHeight="1" thickBot="1">
      <c r="A5" s="488">
        <v>1.1000000000000001</v>
      </c>
      <c r="B5" s="489" t="s">
        <v>321</v>
      </c>
      <c r="C5" s="490">
        <f t="shared" ref="C5:N5" si="2">SUM(C6:C10)</f>
        <v>728.39120370000001</v>
      </c>
      <c r="D5" s="491">
        <f t="shared" si="2"/>
        <v>642.77962269999989</v>
      </c>
      <c r="E5" s="491">
        <f t="shared" si="2"/>
        <v>208.25765589999997</v>
      </c>
      <c r="F5" s="491">
        <f t="shared" si="2"/>
        <v>98.274404799999999</v>
      </c>
      <c r="G5" s="491">
        <f t="shared" si="2"/>
        <v>0.894208</v>
      </c>
      <c r="H5" s="491">
        <f t="shared" si="2"/>
        <v>1.8259272</v>
      </c>
      <c r="I5" s="491">
        <f t="shared" si="2"/>
        <v>131.52975950000001</v>
      </c>
      <c r="J5" s="491">
        <f t="shared" si="2"/>
        <v>162.079184</v>
      </c>
      <c r="K5" s="491">
        <f t="shared" si="2"/>
        <v>301.94530120000002</v>
      </c>
      <c r="L5" s="491">
        <f t="shared" si="2"/>
        <v>428.69801819999998</v>
      </c>
      <c r="M5" s="491">
        <f t="shared" si="2"/>
        <v>363.55597449999999</v>
      </c>
      <c r="N5" s="491">
        <f t="shared" si="2"/>
        <v>378.22376680000002</v>
      </c>
      <c r="O5" s="492">
        <f t="shared" si="1"/>
        <v>3446.4550264999998</v>
      </c>
    </row>
    <row r="6" spans="1:22" s="500" customFormat="1" ht="27" customHeight="1">
      <c r="A6" s="493" t="s">
        <v>322</v>
      </c>
      <c r="B6" s="494" t="s">
        <v>323</v>
      </c>
      <c r="C6" s="495">
        <v>181.81774799999999</v>
      </c>
      <c r="D6" s="496">
        <v>158.683932</v>
      </c>
      <c r="E6" s="496">
        <v>8.4799919999999993</v>
      </c>
      <c r="F6" s="637">
        <v>0</v>
      </c>
      <c r="G6" s="637">
        <v>0</v>
      </c>
      <c r="H6" s="638">
        <v>0</v>
      </c>
      <c r="I6" s="497">
        <v>5.2297200000000004</v>
      </c>
      <c r="J6" s="497">
        <v>5.722836</v>
      </c>
      <c r="K6" s="638">
        <v>0</v>
      </c>
      <c r="L6" s="497">
        <v>88.878624000000002</v>
      </c>
      <c r="M6" s="497">
        <v>117.175956</v>
      </c>
      <c r="N6" s="498">
        <v>36.078755999999998</v>
      </c>
      <c r="O6" s="499">
        <f>SUM(C6:N6)</f>
        <v>602.06756399999995</v>
      </c>
    </row>
    <row r="7" spans="1:22" s="500" customFormat="1" ht="27" customHeight="1">
      <c r="A7" s="501" t="s">
        <v>324</v>
      </c>
      <c r="B7" s="502" t="s">
        <v>325</v>
      </c>
      <c r="C7" s="503">
        <v>178.5896568</v>
      </c>
      <c r="D7" s="504">
        <v>138.64336559999998</v>
      </c>
      <c r="E7" s="637">
        <v>0</v>
      </c>
      <c r="F7" s="637">
        <v>0</v>
      </c>
      <c r="G7" s="639">
        <v>0</v>
      </c>
      <c r="H7" s="503">
        <v>1.8259272</v>
      </c>
      <c r="I7" s="503">
        <v>3.1184136000000002</v>
      </c>
      <c r="J7" s="497">
        <v>3.0503448</v>
      </c>
      <c r="K7" s="639">
        <v>0</v>
      </c>
      <c r="L7" s="639">
        <v>0</v>
      </c>
      <c r="M7" s="503">
        <v>0</v>
      </c>
      <c r="N7" s="505">
        <v>0</v>
      </c>
      <c r="O7" s="506">
        <f t="shared" si="1"/>
        <v>325.22770800000001</v>
      </c>
    </row>
    <row r="8" spans="1:22" s="500" customFormat="1" ht="27" customHeight="1">
      <c r="A8" s="501" t="s">
        <v>326</v>
      </c>
      <c r="B8" s="502" t="s">
        <v>327</v>
      </c>
      <c r="C8" s="507">
        <v>29.023855999999999</v>
      </c>
      <c r="D8" s="504">
        <v>36.307763999999999</v>
      </c>
      <c r="E8" s="496">
        <v>6.4177379999999999</v>
      </c>
      <c r="F8" s="496">
        <v>1.9841200000000001</v>
      </c>
      <c r="G8" s="504">
        <v>0.894208</v>
      </c>
      <c r="H8" s="640">
        <v>0</v>
      </c>
      <c r="I8" s="641">
        <v>0</v>
      </c>
      <c r="J8" s="638">
        <v>0</v>
      </c>
      <c r="K8" s="641">
        <v>0</v>
      </c>
      <c r="L8" s="508">
        <v>3.2893780000000001</v>
      </c>
      <c r="M8" s="508">
        <v>0.43073400000000001</v>
      </c>
      <c r="N8" s="509">
        <v>10.89874</v>
      </c>
      <c r="O8" s="506">
        <f t="shared" si="1"/>
        <v>89.246538000000015</v>
      </c>
    </row>
    <row r="9" spans="1:22" s="500" customFormat="1" ht="27" customHeight="1">
      <c r="A9" s="501" t="s">
        <v>328</v>
      </c>
      <c r="B9" s="510" t="s">
        <v>329</v>
      </c>
      <c r="C9" s="511">
        <v>168.88966199999999</v>
      </c>
      <c r="D9" s="504">
        <v>152.68050059999999</v>
      </c>
      <c r="E9" s="496">
        <v>149.10195669999999</v>
      </c>
      <c r="F9" s="637">
        <v>0</v>
      </c>
      <c r="G9" s="640">
        <v>0</v>
      </c>
      <c r="H9" s="640">
        <v>0</v>
      </c>
      <c r="I9" s="642">
        <v>0</v>
      </c>
      <c r="J9" s="497">
        <v>0.68142669999999994</v>
      </c>
      <c r="K9" s="504">
        <v>150.94434939999999</v>
      </c>
      <c r="L9" s="504">
        <v>167.73615330000001</v>
      </c>
      <c r="M9" s="504">
        <v>116.3813954</v>
      </c>
      <c r="N9" s="509">
        <v>175.8437983</v>
      </c>
      <c r="O9" s="506">
        <f t="shared" si="1"/>
        <v>1082.2592423999999</v>
      </c>
    </row>
    <row r="10" spans="1:22" s="500" customFormat="1" ht="27" customHeight="1" thickBot="1">
      <c r="A10" s="512" t="s">
        <v>330</v>
      </c>
      <c r="B10" s="513" t="s">
        <v>331</v>
      </c>
      <c r="C10" s="514">
        <v>170.0702809</v>
      </c>
      <c r="D10" s="515">
        <v>156.46406049999999</v>
      </c>
      <c r="E10" s="516">
        <v>44.257969200000005</v>
      </c>
      <c r="F10" s="516">
        <v>96.290284799999995</v>
      </c>
      <c r="G10" s="643">
        <v>0</v>
      </c>
      <c r="H10" s="643">
        <v>0</v>
      </c>
      <c r="I10" s="515">
        <v>123.1816259</v>
      </c>
      <c r="J10" s="517">
        <v>152.62457649999999</v>
      </c>
      <c r="K10" s="515">
        <v>151.00095180000002</v>
      </c>
      <c r="L10" s="515">
        <v>168.79386289999999</v>
      </c>
      <c r="M10" s="515">
        <v>129.5678891</v>
      </c>
      <c r="N10" s="518">
        <v>155.40247249999999</v>
      </c>
      <c r="O10" s="519">
        <f t="shared" si="1"/>
        <v>1347.6539740999999</v>
      </c>
    </row>
    <row r="11" spans="1:22" s="500" customFormat="1" ht="30.75" customHeight="1" thickBot="1">
      <c r="A11" s="488">
        <v>1.2</v>
      </c>
      <c r="B11" s="489" t="s">
        <v>332</v>
      </c>
      <c r="C11" s="490">
        <f>C12</f>
        <v>8.0629185999999997</v>
      </c>
      <c r="D11" s="490">
        <f>D12</f>
        <v>5.7811619000000007</v>
      </c>
      <c r="E11" s="490">
        <f t="shared" ref="E11:N11" si="3">E12</f>
        <v>6.9330397999999995</v>
      </c>
      <c r="F11" s="490">
        <f t="shared" si="3"/>
        <v>8.9360863000000013</v>
      </c>
      <c r="G11" s="490">
        <f t="shared" si="3"/>
        <v>7.6569905</v>
      </c>
      <c r="H11" s="490">
        <f t="shared" si="3"/>
        <v>5.3746875999999997</v>
      </c>
      <c r="I11" s="490">
        <f t="shared" si="3"/>
        <v>8.5568439000000005</v>
      </c>
      <c r="J11" s="490">
        <f t="shared" si="3"/>
        <v>6.6734622000000003</v>
      </c>
      <c r="K11" s="490">
        <f t="shared" si="3"/>
        <v>8.3695205000000001</v>
      </c>
      <c r="L11" s="490">
        <f t="shared" si="3"/>
        <v>7.1038240999999998</v>
      </c>
      <c r="M11" s="490">
        <f t="shared" si="3"/>
        <v>6.3785767999999994</v>
      </c>
      <c r="N11" s="490">
        <f t="shared" si="3"/>
        <v>6.2945383000000001</v>
      </c>
      <c r="O11" s="492">
        <f t="shared" si="1"/>
        <v>86.121650500000001</v>
      </c>
    </row>
    <row r="12" spans="1:22" s="526" customFormat="1" ht="29.25" customHeight="1" thickBot="1">
      <c r="A12" s="520" t="s">
        <v>333</v>
      </c>
      <c r="B12" s="521" t="s">
        <v>334</v>
      </c>
      <c r="C12" s="522">
        <v>8.0629185999999997</v>
      </c>
      <c r="D12" s="523">
        <v>5.7811619000000007</v>
      </c>
      <c r="E12" s="524">
        <v>6.9330397999999995</v>
      </c>
      <c r="F12" s="524">
        <v>8.9360863000000013</v>
      </c>
      <c r="G12" s="523">
        <v>7.6569905</v>
      </c>
      <c r="H12" s="523">
        <v>5.3746875999999997</v>
      </c>
      <c r="I12" s="523">
        <v>8.5568439000000005</v>
      </c>
      <c r="J12" s="523">
        <v>6.6734622000000003</v>
      </c>
      <c r="K12" s="523">
        <v>8.3695205000000001</v>
      </c>
      <c r="L12" s="523">
        <v>7.1038240999999998</v>
      </c>
      <c r="M12" s="523">
        <v>6.3785767999999994</v>
      </c>
      <c r="N12" s="525">
        <v>6.2945383000000001</v>
      </c>
      <c r="O12" s="499">
        <f t="shared" ref="O12:O74" si="4">SUM(C12:N12)</f>
        <v>86.121650500000001</v>
      </c>
      <c r="P12" s="500"/>
      <c r="Q12" s="500"/>
      <c r="R12" s="500"/>
      <c r="S12" s="500"/>
      <c r="T12" s="500"/>
      <c r="U12" s="500"/>
      <c r="V12" s="500"/>
    </row>
    <row r="13" spans="1:22" s="487" customFormat="1" ht="32.25" customHeight="1" thickBot="1">
      <c r="A13" s="482">
        <v>1.3</v>
      </c>
      <c r="B13" s="489" t="s">
        <v>335</v>
      </c>
      <c r="C13" s="527">
        <f>C14+C22+C41</f>
        <v>374.27457549999997</v>
      </c>
      <c r="D13" s="491">
        <f>D14+D22+D41</f>
        <v>338.8502436</v>
      </c>
      <c r="E13" s="491">
        <f t="shared" ref="E13:N13" si="5">E14+E22+E41</f>
        <v>804.25869369999987</v>
      </c>
      <c r="F13" s="491">
        <f t="shared" si="5"/>
        <v>1141.7300968000002</v>
      </c>
      <c r="G13" s="491">
        <f t="shared" si="5"/>
        <v>1316.8241513000003</v>
      </c>
      <c r="H13" s="491">
        <f t="shared" si="5"/>
        <v>1361.4015007999999</v>
      </c>
      <c r="I13" s="491">
        <f t="shared" si="5"/>
        <v>1401.2819329000004</v>
      </c>
      <c r="J13" s="491">
        <f t="shared" si="5"/>
        <v>1294.0608192000002</v>
      </c>
      <c r="K13" s="491">
        <f t="shared" si="5"/>
        <v>807.58169109999994</v>
      </c>
      <c r="L13" s="491">
        <f t="shared" si="5"/>
        <v>607.59331299999997</v>
      </c>
      <c r="M13" s="491">
        <f t="shared" si="5"/>
        <v>633.41079209999998</v>
      </c>
      <c r="N13" s="491">
        <f t="shared" si="5"/>
        <v>781.93666519999988</v>
      </c>
      <c r="O13" s="492">
        <f t="shared" si="4"/>
        <v>10863.2044752</v>
      </c>
      <c r="P13" s="500"/>
      <c r="Q13" s="500"/>
      <c r="R13" s="500"/>
      <c r="S13" s="500"/>
      <c r="T13" s="500"/>
      <c r="U13" s="500"/>
      <c r="V13" s="500"/>
    </row>
    <row r="14" spans="1:22" s="487" customFormat="1" ht="33" customHeight="1" thickBot="1">
      <c r="A14" s="482" t="s">
        <v>336</v>
      </c>
      <c r="B14" s="528" t="s">
        <v>337</v>
      </c>
      <c r="C14" s="527">
        <f>SUM(C15:C21)</f>
        <v>176.48883430000001</v>
      </c>
      <c r="D14" s="491">
        <f>SUM(D15:D21)</f>
        <v>139.5758568</v>
      </c>
      <c r="E14" s="491">
        <f t="shared" ref="E14:N14" si="6">SUM(E15:E21)</f>
        <v>184.52638730000001</v>
      </c>
      <c r="F14" s="491">
        <f t="shared" si="6"/>
        <v>460.76066490000005</v>
      </c>
      <c r="G14" s="491">
        <f t="shared" si="6"/>
        <v>604.89414280000005</v>
      </c>
      <c r="H14" s="491">
        <f t="shared" si="6"/>
        <v>731.05830429999992</v>
      </c>
      <c r="I14" s="491">
        <f t="shared" si="6"/>
        <v>822.70283340000026</v>
      </c>
      <c r="J14" s="491">
        <f t="shared" si="6"/>
        <v>918.18806670000015</v>
      </c>
      <c r="K14" s="491">
        <f t="shared" si="6"/>
        <v>533.38736110000002</v>
      </c>
      <c r="L14" s="491">
        <f t="shared" si="6"/>
        <v>302.65504820000001</v>
      </c>
      <c r="M14" s="491">
        <f t="shared" si="6"/>
        <v>250.7554188</v>
      </c>
      <c r="N14" s="491">
        <f t="shared" si="6"/>
        <v>322.14686790000002</v>
      </c>
      <c r="O14" s="492">
        <f t="shared" si="4"/>
        <v>5447.1397865000008</v>
      </c>
      <c r="P14" s="500"/>
      <c r="Q14" s="500"/>
      <c r="R14" s="500"/>
      <c r="S14" s="500"/>
      <c r="T14" s="500"/>
      <c r="U14" s="500"/>
      <c r="V14" s="500"/>
    </row>
    <row r="15" spans="1:22" s="500" customFormat="1" ht="26.25" customHeight="1">
      <c r="A15" s="493" t="s">
        <v>338</v>
      </c>
      <c r="B15" s="646" t="s">
        <v>339</v>
      </c>
      <c r="C15" s="495">
        <v>63.929892700000003</v>
      </c>
      <c r="D15" s="496">
        <v>37.106398499999997</v>
      </c>
      <c r="E15" s="496">
        <v>85.327225299999995</v>
      </c>
      <c r="F15" s="496">
        <v>263.14926450000002</v>
      </c>
      <c r="G15" s="496">
        <v>400.81913260000005</v>
      </c>
      <c r="H15" s="496">
        <v>542.95520279999994</v>
      </c>
      <c r="I15" s="497">
        <v>617.70169770000007</v>
      </c>
      <c r="J15" s="497">
        <v>667.0005427000001</v>
      </c>
      <c r="K15" s="497">
        <v>377.77488219999998</v>
      </c>
      <c r="L15" s="497">
        <v>190.86866190000001</v>
      </c>
      <c r="M15" s="497">
        <v>147.2872654</v>
      </c>
      <c r="N15" s="509">
        <v>162.09078490000002</v>
      </c>
      <c r="O15" s="499">
        <f t="shared" si="4"/>
        <v>3556.0109511999995</v>
      </c>
    </row>
    <row r="16" spans="1:22" s="500" customFormat="1" ht="26.25" customHeight="1">
      <c r="A16" s="501" t="s">
        <v>340</v>
      </c>
      <c r="B16" s="647" t="s">
        <v>341</v>
      </c>
      <c r="C16" s="507">
        <v>14.4759654</v>
      </c>
      <c r="D16" s="504">
        <v>13.608602300000001</v>
      </c>
      <c r="E16" s="496">
        <v>27.7610308</v>
      </c>
      <c r="F16" s="496">
        <v>56.161261100000004</v>
      </c>
      <c r="G16" s="504">
        <v>72.344061499999995</v>
      </c>
      <c r="H16" s="504">
        <v>89.942477099999991</v>
      </c>
      <c r="I16" s="508">
        <v>95.142933900000003</v>
      </c>
      <c r="J16" s="497">
        <v>116.60907809999999</v>
      </c>
      <c r="K16" s="508">
        <v>72.446812199999997</v>
      </c>
      <c r="L16" s="508">
        <v>38.761698000000003</v>
      </c>
      <c r="M16" s="508">
        <v>37.742798499999999</v>
      </c>
      <c r="N16" s="509">
        <v>42.347314900000001</v>
      </c>
      <c r="O16" s="506">
        <f t="shared" si="4"/>
        <v>677.34403380000003</v>
      </c>
    </row>
    <row r="17" spans="1:15" s="500" customFormat="1" ht="26.25" customHeight="1">
      <c r="A17" s="501" t="s">
        <v>342</v>
      </c>
      <c r="B17" s="647" t="s">
        <v>343</v>
      </c>
      <c r="C17" s="507">
        <v>22.935396399999998</v>
      </c>
      <c r="D17" s="504">
        <v>21.271664399999999</v>
      </c>
      <c r="E17" s="496">
        <v>9.6641636000000002</v>
      </c>
      <c r="F17" s="496">
        <v>20.716126199999998</v>
      </c>
      <c r="G17" s="504">
        <v>13.1213558</v>
      </c>
      <c r="H17" s="504">
        <v>6.9827352000000005</v>
      </c>
      <c r="I17" s="508">
        <v>15.138858000000001</v>
      </c>
      <c r="J17" s="497">
        <v>23.866190600000003</v>
      </c>
      <c r="K17" s="504">
        <v>16.887466399999997</v>
      </c>
      <c r="L17" s="508">
        <v>14.9572444</v>
      </c>
      <c r="M17" s="508">
        <v>12.0438864</v>
      </c>
      <c r="N17" s="509">
        <v>27.995818199999999</v>
      </c>
      <c r="O17" s="506">
        <f t="shared" si="4"/>
        <v>205.58090559999999</v>
      </c>
    </row>
    <row r="18" spans="1:15" s="500" customFormat="1" ht="26.25" customHeight="1">
      <c r="A18" s="501" t="s">
        <v>344</v>
      </c>
      <c r="B18" s="647" t="s">
        <v>345</v>
      </c>
      <c r="C18" s="507">
        <v>29.288364000000001</v>
      </c>
      <c r="D18" s="504">
        <v>27.034787999999999</v>
      </c>
      <c r="E18" s="496">
        <v>21.515746</v>
      </c>
      <c r="F18" s="496">
        <v>32.872515999999997</v>
      </c>
      <c r="G18" s="504">
        <v>28.694877999999999</v>
      </c>
      <c r="H18" s="504">
        <v>25.634266</v>
      </c>
      <c r="I18" s="508">
        <v>25.316396000000001</v>
      </c>
      <c r="J18" s="497">
        <v>31.306187999999999</v>
      </c>
      <c r="K18" s="504">
        <v>26.091826000000001</v>
      </c>
      <c r="L18" s="508">
        <v>22.720506</v>
      </c>
      <c r="M18" s="508">
        <v>19.660827999999999</v>
      </c>
      <c r="N18" s="509">
        <v>33.863700000000001</v>
      </c>
      <c r="O18" s="506">
        <f t="shared" si="4"/>
        <v>324.00000199999994</v>
      </c>
    </row>
    <row r="19" spans="1:15" s="500" customFormat="1" ht="26.25" customHeight="1">
      <c r="A19" s="501" t="s">
        <v>346</v>
      </c>
      <c r="B19" s="647" t="s">
        <v>347</v>
      </c>
      <c r="C19" s="507">
        <v>10.010508699999999</v>
      </c>
      <c r="D19" s="529">
        <v>13.1393334</v>
      </c>
      <c r="E19" s="496">
        <v>11.0675946</v>
      </c>
      <c r="F19" s="496">
        <v>25.676072699999999</v>
      </c>
      <c r="G19" s="504">
        <v>26.159690600000001</v>
      </c>
      <c r="H19" s="504">
        <v>4.6959124000000001</v>
      </c>
      <c r="I19" s="508">
        <v>11.839898099999999</v>
      </c>
      <c r="J19" s="497">
        <v>20.338207799999999</v>
      </c>
      <c r="K19" s="504">
        <v>14.7373262</v>
      </c>
      <c r="L19" s="508">
        <v>4.0492661000000005</v>
      </c>
      <c r="M19" s="508">
        <v>5.2006650999999993</v>
      </c>
      <c r="N19" s="509">
        <v>11.500567199999999</v>
      </c>
      <c r="O19" s="506">
        <f t="shared" si="4"/>
        <v>158.41504290000003</v>
      </c>
    </row>
    <row r="20" spans="1:15" s="500" customFormat="1" ht="26.25" customHeight="1">
      <c r="A20" s="501" t="s">
        <v>348</v>
      </c>
      <c r="B20" s="647" t="s">
        <v>349</v>
      </c>
      <c r="C20" s="507">
        <v>8.305504599999999</v>
      </c>
      <c r="D20" s="529">
        <v>6.8101057000000003</v>
      </c>
      <c r="E20" s="496">
        <v>7.7096295000000001</v>
      </c>
      <c r="F20" s="496">
        <v>28.8527889</v>
      </c>
      <c r="G20" s="504">
        <v>19.524321799999999</v>
      </c>
      <c r="H20" s="504">
        <v>4.0191023000000001</v>
      </c>
      <c r="I20" s="508">
        <v>11.084966199999998</v>
      </c>
      <c r="J20" s="497">
        <v>19.018708499999999</v>
      </c>
      <c r="K20" s="504">
        <v>4.1750940999999999</v>
      </c>
      <c r="L20" s="508">
        <v>8.5881683000000013</v>
      </c>
      <c r="M20" s="508">
        <v>7.3677749000000006</v>
      </c>
      <c r="N20" s="509">
        <v>22.1632897</v>
      </c>
      <c r="O20" s="506">
        <f t="shared" si="4"/>
        <v>147.61945449999999</v>
      </c>
    </row>
    <row r="21" spans="1:15" s="500" customFormat="1" ht="26.25" customHeight="1" thickBot="1">
      <c r="A21" s="512" t="s">
        <v>350</v>
      </c>
      <c r="B21" s="648" t="s">
        <v>351</v>
      </c>
      <c r="C21" s="531">
        <v>27.5432025</v>
      </c>
      <c r="D21" s="504">
        <v>20.604964500000001</v>
      </c>
      <c r="E21" s="496">
        <v>21.480997500000001</v>
      </c>
      <c r="F21" s="496">
        <v>33.332635500000002</v>
      </c>
      <c r="G21" s="515">
        <v>44.2307025</v>
      </c>
      <c r="H21" s="504">
        <v>56.828608500000001</v>
      </c>
      <c r="I21" s="532">
        <v>46.478083499999997</v>
      </c>
      <c r="J21" s="497">
        <v>40.049151000000002</v>
      </c>
      <c r="K21" s="504">
        <v>21.273954</v>
      </c>
      <c r="L21" s="532">
        <v>22.7095035</v>
      </c>
      <c r="M21" s="532">
        <v>21.4522005</v>
      </c>
      <c r="N21" s="509">
        <v>22.185393000000001</v>
      </c>
      <c r="O21" s="506">
        <f t="shared" si="4"/>
        <v>378.1693965</v>
      </c>
    </row>
    <row r="22" spans="1:15" s="487" customFormat="1" ht="28.5" customHeight="1" thickBot="1">
      <c r="A22" s="482" t="s">
        <v>352</v>
      </c>
      <c r="B22" s="489" t="s">
        <v>353</v>
      </c>
      <c r="C22" s="527">
        <f>SUM(C23:C40)</f>
        <v>157.79202279999998</v>
      </c>
      <c r="D22" s="491">
        <f>SUM(D23:D40)</f>
        <v>164.24718610000002</v>
      </c>
      <c r="E22" s="491">
        <f t="shared" ref="E22:N22" si="7">SUM(E23:E40)</f>
        <v>515.59696189999988</v>
      </c>
      <c r="F22" s="491">
        <f t="shared" si="7"/>
        <v>555.29840100000013</v>
      </c>
      <c r="G22" s="491">
        <f t="shared" si="7"/>
        <v>575.70830170000011</v>
      </c>
      <c r="H22" s="491">
        <f t="shared" si="7"/>
        <v>508.97516660000008</v>
      </c>
      <c r="I22" s="491">
        <f t="shared" si="7"/>
        <v>466.48964009999997</v>
      </c>
      <c r="J22" s="491">
        <f t="shared" si="7"/>
        <v>309.63899169999996</v>
      </c>
      <c r="K22" s="491">
        <f t="shared" si="7"/>
        <v>213.49590110000003</v>
      </c>
      <c r="L22" s="491">
        <f t="shared" si="7"/>
        <v>229.97555549999998</v>
      </c>
      <c r="M22" s="491">
        <f t="shared" si="7"/>
        <v>294.98655069999995</v>
      </c>
      <c r="N22" s="491">
        <f t="shared" si="7"/>
        <v>369.30785949999995</v>
      </c>
      <c r="O22" s="492">
        <f t="shared" si="4"/>
        <v>4361.5125387000007</v>
      </c>
    </row>
    <row r="23" spans="1:15" s="500" customFormat="1" ht="29.25" customHeight="1">
      <c r="A23" s="533" t="s">
        <v>354</v>
      </c>
      <c r="B23" s="646" t="s">
        <v>585</v>
      </c>
      <c r="C23" s="495">
        <v>31.626615000000001</v>
      </c>
      <c r="D23" s="534">
        <v>49.668779000000001</v>
      </c>
      <c r="E23" s="496">
        <v>120.20797</v>
      </c>
      <c r="F23" s="496">
        <v>111.74873599999999</v>
      </c>
      <c r="G23" s="535">
        <v>114.297996</v>
      </c>
      <c r="H23" s="536">
        <v>111.30676</v>
      </c>
      <c r="I23" s="532">
        <v>87.205562999999998</v>
      </c>
      <c r="J23" s="497">
        <v>49.604591999999997</v>
      </c>
      <c r="K23" s="534">
        <v>30.527021000000001</v>
      </c>
      <c r="L23" s="537">
        <v>41.849311</v>
      </c>
      <c r="M23" s="537">
        <v>68.962315000000004</v>
      </c>
      <c r="N23" s="509">
        <v>94.281626000000003</v>
      </c>
      <c r="O23" s="506">
        <f t="shared" si="4"/>
        <v>911.287284</v>
      </c>
    </row>
    <row r="24" spans="1:15" s="500" customFormat="1" ht="29.25" customHeight="1">
      <c r="A24" s="538" t="s">
        <v>355</v>
      </c>
      <c r="B24" s="647" t="s">
        <v>356</v>
      </c>
      <c r="C24" s="507">
        <v>4.8443101999999998</v>
      </c>
      <c r="D24" s="534">
        <v>5.5308006000000001</v>
      </c>
      <c r="E24" s="496">
        <v>43.359222600000003</v>
      </c>
      <c r="F24" s="496">
        <v>44.138464399999997</v>
      </c>
      <c r="G24" s="504">
        <v>42.698512299999997</v>
      </c>
      <c r="H24" s="504">
        <v>47.704333399999996</v>
      </c>
      <c r="I24" s="532">
        <v>40.329667399999998</v>
      </c>
      <c r="J24" s="497">
        <v>20.234869100000001</v>
      </c>
      <c r="K24" s="534">
        <v>11.5708059</v>
      </c>
      <c r="L24" s="508">
        <v>13.7402877</v>
      </c>
      <c r="M24" s="508">
        <v>27.757534700000001</v>
      </c>
      <c r="N24" s="509">
        <v>31.755214600000002</v>
      </c>
      <c r="O24" s="506">
        <f t="shared" si="4"/>
        <v>333.66402290000002</v>
      </c>
    </row>
    <row r="25" spans="1:15" s="500" customFormat="1" ht="29.25" customHeight="1">
      <c r="A25" s="538" t="s">
        <v>357</v>
      </c>
      <c r="B25" s="647" t="s">
        <v>358</v>
      </c>
      <c r="C25" s="507">
        <v>8.5208439000000009</v>
      </c>
      <c r="D25" s="534">
        <v>11.0368821</v>
      </c>
      <c r="E25" s="496">
        <v>28.397929000000001</v>
      </c>
      <c r="F25" s="496">
        <v>27.531829100000003</v>
      </c>
      <c r="G25" s="504">
        <v>25.791682399999999</v>
      </c>
      <c r="H25" s="504">
        <v>27.242169699999998</v>
      </c>
      <c r="I25" s="532">
        <v>27.509845800000001</v>
      </c>
      <c r="J25" s="497">
        <v>26.471274999999999</v>
      </c>
      <c r="K25" s="534">
        <v>20.0263831</v>
      </c>
      <c r="L25" s="508">
        <v>21.657035</v>
      </c>
      <c r="M25" s="508">
        <v>24.408864000000001</v>
      </c>
      <c r="N25" s="509">
        <v>27.448200399999998</v>
      </c>
      <c r="O25" s="506">
        <f t="shared" si="4"/>
        <v>276.04293949999999</v>
      </c>
    </row>
    <row r="26" spans="1:15" s="500" customFormat="1" ht="29.25" customHeight="1">
      <c r="A26" s="538" t="s">
        <v>359</v>
      </c>
      <c r="B26" s="647" t="s">
        <v>360</v>
      </c>
      <c r="C26" s="507">
        <v>8.4200189999999999</v>
      </c>
      <c r="D26" s="534">
        <v>5.5447879999999996</v>
      </c>
      <c r="E26" s="496">
        <v>46.816792999999997</v>
      </c>
      <c r="F26" s="496">
        <v>51.429938999999997</v>
      </c>
      <c r="G26" s="504">
        <v>48.388432999999999</v>
      </c>
      <c r="H26" s="504">
        <v>45.594683500000002</v>
      </c>
      <c r="I26" s="532">
        <v>43.952649000000001</v>
      </c>
      <c r="J26" s="497">
        <v>33.741546499999998</v>
      </c>
      <c r="K26" s="534">
        <v>20.316591500000001</v>
      </c>
      <c r="L26" s="534">
        <v>21.109584000000002</v>
      </c>
      <c r="M26" s="508">
        <v>34.064046500000003</v>
      </c>
      <c r="N26" s="509">
        <v>40.879943500000003</v>
      </c>
      <c r="O26" s="506">
        <f t="shared" si="4"/>
        <v>400.25901650000003</v>
      </c>
    </row>
    <row r="27" spans="1:15" s="500" customFormat="1" ht="29.25" customHeight="1">
      <c r="A27" s="538" t="s">
        <v>361</v>
      </c>
      <c r="B27" s="647" t="s">
        <v>362</v>
      </c>
      <c r="C27" s="507">
        <v>4.9879775000000004</v>
      </c>
      <c r="D27" s="534">
        <v>4.6897694000000003</v>
      </c>
      <c r="E27" s="496">
        <v>7.7024675</v>
      </c>
      <c r="F27" s="496">
        <v>7.4146874</v>
      </c>
      <c r="G27" s="504">
        <v>7.2233940999999993</v>
      </c>
      <c r="H27" s="504">
        <v>7.4823572</v>
      </c>
      <c r="I27" s="532">
        <v>7.6289769999999999</v>
      </c>
      <c r="J27" s="497">
        <v>5.3536909000000001</v>
      </c>
      <c r="K27" s="534">
        <v>4.5298147999999996</v>
      </c>
      <c r="L27" s="534">
        <v>5.2641484000000007</v>
      </c>
      <c r="M27" s="508">
        <v>5.7007007999999999</v>
      </c>
      <c r="N27" s="509">
        <v>6.6078003000000001</v>
      </c>
      <c r="O27" s="506">
        <f t="shared" si="4"/>
        <v>74.585785299999998</v>
      </c>
    </row>
    <row r="28" spans="1:15" s="500" customFormat="1" ht="29.25" customHeight="1">
      <c r="A28" s="538" t="s">
        <v>363</v>
      </c>
      <c r="B28" s="647" t="s">
        <v>364</v>
      </c>
      <c r="C28" s="507">
        <v>9.9248348000000011</v>
      </c>
      <c r="D28" s="534">
        <v>9.2378691999999987</v>
      </c>
      <c r="E28" s="496">
        <v>25.975111800000001</v>
      </c>
      <c r="F28" s="496">
        <v>26.6494903</v>
      </c>
      <c r="G28" s="504">
        <v>27.063087399999997</v>
      </c>
      <c r="H28" s="504">
        <v>29.538741899999998</v>
      </c>
      <c r="I28" s="532">
        <v>22.067550799999999</v>
      </c>
      <c r="J28" s="497">
        <v>10.6224194</v>
      </c>
      <c r="K28" s="534">
        <v>8.5867099000000007</v>
      </c>
      <c r="L28" s="534">
        <v>10.570761900000001</v>
      </c>
      <c r="M28" s="508">
        <v>13.0372594</v>
      </c>
      <c r="N28" s="509">
        <v>17.001494899999997</v>
      </c>
      <c r="O28" s="506">
        <f t="shared" si="4"/>
        <v>210.27533169999998</v>
      </c>
    </row>
    <row r="29" spans="1:15" s="500" customFormat="1" ht="29.25" customHeight="1">
      <c r="A29" s="538" t="s">
        <v>365</v>
      </c>
      <c r="B29" s="647" t="s">
        <v>586</v>
      </c>
      <c r="C29" s="507">
        <v>6.2179175000000004</v>
      </c>
      <c r="D29" s="534">
        <v>6.1219475000000001</v>
      </c>
      <c r="E29" s="496">
        <v>11.539679300000001</v>
      </c>
      <c r="F29" s="496">
        <v>11.737824099999999</v>
      </c>
      <c r="G29" s="504">
        <v>12.169605499999999</v>
      </c>
      <c r="H29" s="504">
        <v>11.299451699999999</v>
      </c>
      <c r="I29" s="532">
        <v>11.4957431</v>
      </c>
      <c r="J29" s="497">
        <v>8.0677699</v>
      </c>
      <c r="K29" s="534">
        <v>3.7994289000000001</v>
      </c>
      <c r="L29" s="534">
        <v>7.3845330000000002</v>
      </c>
      <c r="M29" s="508">
        <v>7.9623000999999993</v>
      </c>
      <c r="N29" s="509">
        <v>8.4575306000000001</v>
      </c>
      <c r="O29" s="506">
        <f t="shared" si="4"/>
        <v>106.25373119999999</v>
      </c>
    </row>
    <row r="30" spans="1:15" s="500" customFormat="1" ht="29.25" customHeight="1">
      <c r="A30" s="538" t="s">
        <v>366</v>
      </c>
      <c r="B30" s="647" t="s">
        <v>367</v>
      </c>
      <c r="C30" s="507">
        <v>3.4096572000000003</v>
      </c>
      <c r="D30" s="534">
        <v>2.8112124000000001</v>
      </c>
      <c r="E30" s="496">
        <v>3.4295466000000001</v>
      </c>
      <c r="F30" s="496">
        <v>15.5918934</v>
      </c>
      <c r="G30" s="504">
        <v>18.997002600000002</v>
      </c>
      <c r="H30" s="504">
        <v>18.488636399999997</v>
      </c>
      <c r="I30" s="532">
        <v>16.390804199999998</v>
      </c>
      <c r="J30" s="497">
        <v>10.751829599999999</v>
      </c>
      <c r="K30" s="534">
        <v>10.968890400000001</v>
      </c>
      <c r="L30" s="534">
        <v>9.5657946000000003</v>
      </c>
      <c r="M30" s="508">
        <v>7.1930778000000002</v>
      </c>
      <c r="N30" s="509">
        <v>7.2418259999999997</v>
      </c>
      <c r="O30" s="506">
        <f t="shared" si="4"/>
        <v>124.8401712</v>
      </c>
    </row>
    <row r="31" spans="1:15" s="500" customFormat="1" ht="29.25" customHeight="1">
      <c r="A31" s="538" t="s">
        <v>368</v>
      </c>
      <c r="B31" s="647" t="s">
        <v>369</v>
      </c>
      <c r="C31" s="507">
        <v>7.3238257999999998</v>
      </c>
      <c r="D31" s="534">
        <v>5.8639245999999998</v>
      </c>
      <c r="E31" s="496">
        <v>12.791048999999999</v>
      </c>
      <c r="F31" s="496">
        <v>12.609163000000001</v>
      </c>
      <c r="G31" s="504">
        <v>12.617004400000001</v>
      </c>
      <c r="H31" s="504">
        <v>9.4708620000000003</v>
      </c>
      <c r="I31" s="532">
        <v>7.9290288000000002</v>
      </c>
      <c r="J31" s="497">
        <v>2.2849138</v>
      </c>
      <c r="K31" s="534">
        <v>1.7468716000000002</v>
      </c>
      <c r="L31" s="534">
        <v>7.1321342999999997</v>
      </c>
      <c r="M31" s="508">
        <v>8.4355988000000011</v>
      </c>
      <c r="N31" s="509">
        <v>11.941559099999999</v>
      </c>
      <c r="O31" s="506">
        <f t="shared" si="4"/>
        <v>100.14593520000003</v>
      </c>
    </row>
    <row r="32" spans="1:15" s="500" customFormat="1" ht="29.25" customHeight="1">
      <c r="A32" s="538" t="s">
        <v>370</v>
      </c>
      <c r="B32" s="647" t="s">
        <v>371</v>
      </c>
      <c r="C32" s="507">
        <v>1.8561951000000001</v>
      </c>
      <c r="D32" s="534">
        <v>1.7544039</v>
      </c>
      <c r="E32" s="496">
        <v>3.6456200999999999</v>
      </c>
      <c r="F32" s="496">
        <v>6.7748805000000001</v>
      </c>
      <c r="G32" s="504">
        <v>9.725589900000001</v>
      </c>
      <c r="H32" s="504">
        <v>9.2451930000000004</v>
      </c>
      <c r="I32" s="532">
        <v>10.1104647</v>
      </c>
      <c r="J32" s="497">
        <v>9.370083300000001</v>
      </c>
      <c r="K32" s="534">
        <v>6.6447309000000008</v>
      </c>
      <c r="L32" s="534">
        <v>4.0537041</v>
      </c>
      <c r="M32" s="508">
        <v>2.7344747999999997</v>
      </c>
      <c r="N32" s="509">
        <v>3.223233</v>
      </c>
      <c r="O32" s="506">
        <f t="shared" si="4"/>
        <v>69.13857329999999</v>
      </c>
    </row>
    <row r="33" spans="1:15" s="500" customFormat="1" ht="29.25" customHeight="1">
      <c r="A33" s="538" t="s">
        <v>372</v>
      </c>
      <c r="B33" s="647" t="s">
        <v>373</v>
      </c>
      <c r="C33" s="507">
        <v>22.285361300000002</v>
      </c>
      <c r="D33" s="534">
        <v>21.070728300000003</v>
      </c>
      <c r="E33" s="496">
        <v>33.189965999999998</v>
      </c>
      <c r="F33" s="496">
        <v>40.915283700000003</v>
      </c>
      <c r="G33" s="504">
        <v>49.063769700000002</v>
      </c>
      <c r="H33" s="504">
        <v>35.535388099999999</v>
      </c>
      <c r="I33" s="532">
        <v>28.743079899999998</v>
      </c>
      <c r="J33" s="497">
        <v>19.638590300000001</v>
      </c>
      <c r="K33" s="534">
        <v>22.2842573</v>
      </c>
      <c r="L33" s="508">
        <v>23.377950300000002</v>
      </c>
      <c r="M33" s="508">
        <v>22.8970807</v>
      </c>
      <c r="N33" s="509">
        <v>24.087063399999998</v>
      </c>
      <c r="O33" s="506">
        <f t="shared" si="4"/>
        <v>343.08851900000002</v>
      </c>
    </row>
    <row r="34" spans="1:15" s="500" customFormat="1" ht="29.25" customHeight="1">
      <c r="A34" s="538" t="s">
        <v>374</v>
      </c>
      <c r="B34" s="647" t="s">
        <v>587</v>
      </c>
      <c r="C34" s="539">
        <v>13.387138500000001</v>
      </c>
      <c r="D34" s="534">
        <v>11.822718800000001</v>
      </c>
      <c r="E34" s="496">
        <v>18.3242093</v>
      </c>
      <c r="F34" s="496">
        <v>37.899768100000003</v>
      </c>
      <c r="G34" s="504">
        <v>61.863381799999999</v>
      </c>
      <c r="H34" s="504">
        <v>58.733938600000002</v>
      </c>
      <c r="I34" s="532">
        <v>74.835036799999997</v>
      </c>
      <c r="J34" s="497">
        <v>70.282640999999998</v>
      </c>
      <c r="K34" s="534">
        <v>41.634134200000005</v>
      </c>
      <c r="L34" s="508">
        <v>23.050321199999999</v>
      </c>
      <c r="M34" s="508">
        <v>0</v>
      </c>
      <c r="N34" s="509">
        <v>0</v>
      </c>
      <c r="O34" s="506">
        <f t="shared" si="4"/>
        <v>411.83328829999999</v>
      </c>
    </row>
    <row r="35" spans="1:15" s="500" customFormat="1" ht="29.25" customHeight="1">
      <c r="A35" s="538" t="s">
        <v>375</v>
      </c>
      <c r="B35" s="647" t="s">
        <v>376</v>
      </c>
      <c r="C35" s="539">
        <v>11.607223300000001</v>
      </c>
      <c r="D35" s="534">
        <v>10.7949675</v>
      </c>
      <c r="E35" s="496">
        <v>26.9163149</v>
      </c>
      <c r="F35" s="496">
        <v>25.0523077</v>
      </c>
      <c r="G35" s="504">
        <v>18.984736699999999</v>
      </c>
      <c r="H35" s="504">
        <v>18.183897999999999</v>
      </c>
      <c r="I35" s="532">
        <v>16.313422899999999</v>
      </c>
      <c r="J35" s="497">
        <v>7.5596201000000001</v>
      </c>
      <c r="K35" s="534">
        <v>4.6846807000000004</v>
      </c>
      <c r="L35" s="508">
        <v>13.5895121</v>
      </c>
      <c r="M35" s="508">
        <v>19.115749300000001</v>
      </c>
      <c r="N35" s="509">
        <v>27.8424543</v>
      </c>
      <c r="O35" s="506">
        <f t="shared" si="4"/>
        <v>200.64488749999998</v>
      </c>
    </row>
    <row r="36" spans="1:15" s="500" customFormat="1" ht="29.25" customHeight="1">
      <c r="A36" s="538" t="s">
        <v>377</v>
      </c>
      <c r="B36" s="647" t="s">
        <v>588</v>
      </c>
      <c r="C36" s="539">
        <v>12.175739999999999</v>
      </c>
      <c r="D36" s="534">
        <v>8.2496399999999994</v>
      </c>
      <c r="E36" s="496">
        <v>106.08681</v>
      </c>
      <c r="F36" s="496">
        <v>106.60914</v>
      </c>
      <c r="G36" s="504">
        <v>92.122590000000002</v>
      </c>
      <c r="H36" s="504">
        <v>39.576329999999999</v>
      </c>
      <c r="I36" s="532">
        <v>31.58475</v>
      </c>
      <c r="J36" s="497">
        <v>5.5061999999999998</v>
      </c>
      <c r="K36" s="534">
        <v>3.8246699999999998</v>
      </c>
      <c r="L36" s="508">
        <v>10.101599999999999</v>
      </c>
      <c r="M36" s="508">
        <v>31.665479999999999</v>
      </c>
      <c r="N36" s="509">
        <v>40.883879999999998</v>
      </c>
      <c r="O36" s="506">
        <f t="shared" si="4"/>
        <v>488.38682999999997</v>
      </c>
    </row>
    <row r="37" spans="1:15" s="500" customFormat="1" ht="29.25" customHeight="1">
      <c r="A37" s="538" t="s">
        <v>378</v>
      </c>
      <c r="B37" s="647" t="s">
        <v>589</v>
      </c>
      <c r="C37" s="539">
        <v>6.2361789999999999</v>
      </c>
      <c r="D37" s="534">
        <v>5.3761999000000005</v>
      </c>
      <c r="E37" s="496">
        <v>12.761600400000001</v>
      </c>
      <c r="F37" s="496">
        <v>11.8517622</v>
      </c>
      <c r="G37" s="504">
        <v>7.8219925999999997</v>
      </c>
      <c r="H37" s="504">
        <v>9.8410673000000006</v>
      </c>
      <c r="I37" s="532">
        <v>8.8409218999999997</v>
      </c>
      <c r="J37" s="497">
        <v>4.6485969000000003</v>
      </c>
      <c r="K37" s="534">
        <v>2.663284</v>
      </c>
      <c r="L37" s="508">
        <v>6.5582802999999998</v>
      </c>
      <c r="M37" s="508">
        <v>9.2448724000000002</v>
      </c>
      <c r="N37" s="509">
        <v>15.7790395</v>
      </c>
      <c r="O37" s="506">
        <f t="shared" si="4"/>
        <v>101.6237964</v>
      </c>
    </row>
    <row r="38" spans="1:15" s="500" customFormat="1" ht="29.25" customHeight="1">
      <c r="A38" s="538" t="s">
        <v>379</v>
      </c>
      <c r="B38" s="647" t="s">
        <v>590</v>
      </c>
      <c r="C38" s="539">
        <v>4.5242155000000004</v>
      </c>
      <c r="D38" s="534">
        <v>4.3729937000000003</v>
      </c>
      <c r="E38" s="496">
        <v>13.5664216</v>
      </c>
      <c r="F38" s="496">
        <v>14.3817713</v>
      </c>
      <c r="G38" s="504">
        <v>15.4732717</v>
      </c>
      <c r="H38" s="504">
        <v>9.6237625999999992</v>
      </c>
      <c r="I38" s="532">
        <v>10.1064168</v>
      </c>
      <c r="J38" s="497">
        <v>3.9917742999999999</v>
      </c>
      <c r="K38" s="534">
        <v>2.9519329999999999</v>
      </c>
      <c r="L38" s="508">
        <v>3.3001756000000002</v>
      </c>
      <c r="M38" s="508">
        <v>7.7546341999999999</v>
      </c>
      <c r="N38" s="509">
        <v>10.302325199999999</v>
      </c>
      <c r="O38" s="506">
        <f t="shared" si="4"/>
        <v>100.3496955</v>
      </c>
    </row>
    <row r="39" spans="1:15" s="500" customFormat="1" ht="29.25" customHeight="1">
      <c r="A39" s="538" t="s">
        <v>380</v>
      </c>
      <c r="B39" s="647" t="s">
        <v>481</v>
      </c>
      <c r="C39" s="539">
        <v>0</v>
      </c>
      <c r="D39" s="534">
        <v>0</v>
      </c>
      <c r="E39" s="496">
        <v>0</v>
      </c>
      <c r="F39" s="496">
        <v>0</v>
      </c>
      <c r="G39" s="504">
        <v>0</v>
      </c>
      <c r="H39" s="504">
        <v>0</v>
      </c>
      <c r="I39" s="532">
        <v>0</v>
      </c>
      <c r="J39" s="497">
        <v>0</v>
      </c>
      <c r="K39" s="534">
        <v>3.7718502999999997</v>
      </c>
      <c r="L39" s="508">
        <v>2.6010267999999996</v>
      </c>
      <c r="M39" s="508">
        <v>1.356887</v>
      </c>
      <c r="N39" s="509">
        <v>0.39907749999999997</v>
      </c>
      <c r="O39" s="506">
        <f t="shared" si="4"/>
        <v>8.1288415999999994</v>
      </c>
    </row>
    <row r="40" spans="1:15" s="500" customFormat="1" ht="29.25" customHeight="1" thickBot="1">
      <c r="A40" s="538" t="s">
        <v>381</v>
      </c>
      <c r="B40" s="648" t="s">
        <v>591</v>
      </c>
      <c r="C40" s="539">
        <v>0.44396920000000001</v>
      </c>
      <c r="D40" s="534">
        <v>0.29956120000000003</v>
      </c>
      <c r="E40" s="496">
        <v>0.88625080000000001</v>
      </c>
      <c r="F40" s="496">
        <v>2.9614607999999998</v>
      </c>
      <c r="G40" s="504">
        <v>11.406251599999999</v>
      </c>
      <c r="H40" s="504">
        <v>20.1075932</v>
      </c>
      <c r="I40" s="532">
        <v>21.445717999999999</v>
      </c>
      <c r="J40" s="497">
        <v>21.508579600000001</v>
      </c>
      <c r="K40" s="534">
        <v>12.963843599999999</v>
      </c>
      <c r="L40" s="508">
        <v>5.0693951999999998</v>
      </c>
      <c r="M40" s="508">
        <v>2.6956752000000002</v>
      </c>
      <c r="N40" s="509">
        <v>1.1755911999999999</v>
      </c>
      <c r="O40" s="506">
        <f t="shared" si="4"/>
        <v>100.9638896</v>
      </c>
    </row>
    <row r="41" spans="1:15" s="500" customFormat="1" ht="29.25" customHeight="1" thickBot="1">
      <c r="A41" s="482" t="s">
        <v>382</v>
      </c>
      <c r="B41" s="489" t="s">
        <v>383</v>
      </c>
      <c r="C41" s="527">
        <f t="shared" ref="C41:L41" si="8">SUM(C42:C122)</f>
        <v>39.993718399999999</v>
      </c>
      <c r="D41" s="491">
        <f t="shared" si="8"/>
        <v>35.02720069999998</v>
      </c>
      <c r="E41" s="491">
        <f t="shared" si="8"/>
        <v>104.13534449999997</v>
      </c>
      <c r="F41" s="491">
        <f t="shared" si="8"/>
        <v>125.67103089999999</v>
      </c>
      <c r="G41" s="491">
        <f t="shared" si="8"/>
        <v>136.22170680000002</v>
      </c>
      <c r="H41" s="491">
        <f t="shared" si="8"/>
        <v>121.36802989999997</v>
      </c>
      <c r="I41" s="491">
        <f t="shared" si="8"/>
        <v>112.08945940000001</v>
      </c>
      <c r="J41" s="491">
        <f t="shared" si="8"/>
        <v>66.233760799999999</v>
      </c>
      <c r="K41" s="491">
        <f t="shared" si="8"/>
        <v>60.698428899999996</v>
      </c>
      <c r="L41" s="491">
        <f t="shared" si="8"/>
        <v>74.9627093</v>
      </c>
      <c r="M41" s="491">
        <f>SUM(M42:M123)</f>
        <v>87.668822599999956</v>
      </c>
      <c r="N41" s="491">
        <f>SUM(N42:N123)</f>
        <v>90.481937799999997</v>
      </c>
      <c r="O41" s="492">
        <f t="shared" si="4"/>
        <v>1054.55215</v>
      </c>
    </row>
    <row r="42" spans="1:15" s="500" customFormat="1" ht="29.25" customHeight="1">
      <c r="A42" s="644" t="s">
        <v>384</v>
      </c>
      <c r="B42" s="646" t="s">
        <v>592</v>
      </c>
      <c r="C42" s="674">
        <v>0</v>
      </c>
      <c r="D42" s="675">
        <v>0</v>
      </c>
      <c r="E42" s="676">
        <v>0</v>
      </c>
      <c r="F42" s="676">
        <v>0.3792624</v>
      </c>
      <c r="G42" s="676">
        <v>0.20583270000000001</v>
      </c>
      <c r="H42" s="676">
        <v>0.31621169999999998</v>
      </c>
      <c r="I42" s="677">
        <v>8.1012600000000004E-2</v>
      </c>
      <c r="J42" s="677">
        <v>0.4053582</v>
      </c>
      <c r="K42" s="678">
        <v>6.6000600000000006E-2</v>
      </c>
      <c r="L42" s="677">
        <v>0.71720010000000001</v>
      </c>
      <c r="M42" s="657">
        <v>1.7831076000000001</v>
      </c>
      <c r="N42" s="658">
        <v>1.4387220000000001</v>
      </c>
      <c r="O42" s="673">
        <f t="shared" si="4"/>
        <v>5.3927079000000004</v>
      </c>
    </row>
    <row r="43" spans="1:15" s="500" customFormat="1" ht="29.25" customHeight="1">
      <c r="A43" s="538" t="s">
        <v>385</v>
      </c>
      <c r="B43" s="647" t="s">
        <v>593</v>
      </c>
      <c r="C43" s="679">
        <v>1.5832623000000001</v>
      </c>
      <c r="D43" s="680">
        <v>1.2751585000000001</v>
      </c>
      <c r="E43" s="681">
        <v>1.9983793000000001</v>
      </c>
      <c r="F43" s="681">
        <v>2.4069775</v>
      </c>
      <c r="G43" s="682">
        <v>1.7999605000000001</v>
      </c>
      <c r="H43" s="682">
        <v>2.3035326</v>
      </c>
      <c r="I43" s="683">
        <v>1.7110758000000001</v>
      </c>
      <c r="J43" s="684">
        <v>1.1636664999999999</v>
      </c>
      <c r="K43" s="680">
        <v>2.0536316000000001</v>
      </c>
      <c r="L43" s="683">
        <v>2.1950437000000003</v>
      </c>
      <c r="M43" s="660">
        <v>2.1035262000000001</v>
      </c>
      <c r="N43" s="662">
        <v>1.6027986999999999</v>
      </c>
      <c r="O43" s="673">
        <f t="shared" si="4"/>
        <v>22.197013200000001</v>
      </c>
    </row>
    <row r="44" spans="1:15" s="500" customFormat="1" ht="29.25" customHeight="1">
      <c r="A44" s="538" t="s">
        <v>386</v>
      </c>
      <c r="B44" s="647" t="s">
        <v>594</v>
      </c>
      <c r="C44" s="685">
        <v>2.9388647000000003</v>
      </c>
      <c r="D44" s="680">
        <v>2.3337629999999998</v>
      </c>
      <c r="E44" s="681">
        <v>8.8887333000000002</v>
      </c>
      <c r="F44" s="681">
        <v>9.3989063000000002</v>
      </c>
      <c r="G44" s="686">
        <v>9.9333410000000004</v>
      </c>
      <c r="H44" s="682">
        <v>9.0995156999999995</v>
      </c>
      <c r="I44" s="687">
        <v>6.8114792</v>
      </c>
      <c r="J44" s="684">
        <v>3.0037970999999999</v>
      </c>
      <c r="K44" s="680">
        <v>3.1741605000000002</v>
      </c>
      <c r="L44" s="687">
        <v>6.9946204000000005</v>
      </c>
      <c r="M44" s="663">
        <v>7.3175135999999998</v>
      </c>
      <c r="N44" s="662">
        <v>7.4985488</v>
      </c>
      <c r="O44" s="673">
        <f t="shared" si="4"/>
        <v>77.393243599999991</v>
      </c>
    </row>
    <row r="45" spans="1:15" s="500" customFormat="1" ht="29.25" customHeight="1">
      <c r="A45" s="538" t="s">
        <v>387</v>
      </c>
      <c r="B45" s="647" t="s">
        <v>388</v>
      </c>
      <c r="C45" s="685">
        <v>0.3531029</v>
      </c>
      <c r="D45" s="680">
        <v>0.37878149999999999</v>
      </c>
      <c r="E45" s="681">
        <v>0.50126309999999996</v>
      </c>
      <c r="F45" s="681">
        <v>0.51098080000000001</v>
      </c>
      <c r="G45" s="688">
        <v>0.40682499999999999</v>
      </c>
      <c r="H45" s="682">
        <v>0.43815140000000002</v>
      </c>
      <c r="I45" s="688">
        <v>0.50508609999999998</v>
      </c>
      <c r="J45" s="684">
        <v>0.3980822</v>
      </c>
      <c r="K45" s="680">
        <v>0.42093079999999999</v>
      </c>
      <c r="L45" s="687">
        <v>0.4019665</v>
      </c>
      <c r="M45" s="663">
        <v>0.3852719</v>
      </c>
      <c r="N45" s="662">
        <v>0.3577919</v>
      </c>
      <c r="O45" s="673">
        <f t="shared" si="4"/>
        <v>5.0582341</v>
      </c>
    </row>
    <row r="46" spans="1:15" s="500" customFormat="1" ht="29.25" customHeight="1">
      <c r="A46" s="538" t="s">
        <v>389</v>
      </c>
      <c r="B46" s="647" t="s">
        <v>595</v>
      </c>
      <c r="C46" s="686">
        <v>0</v>
      </c>
      <c r="D46" s="689">
        <v>0</v>
      </c>
      <c r="E46" s="681">
        <v>0</v>
      </c>
      <c r="F46" s="681">
        <v>6.0559000000000002E-2</v>
      </c>
      <c r="G46" s="690">
        <v>0</v>
      </c>
      <c r="H46" s="682">
        <v>1.8409000000000001E-3</v>
      </c>
      <c r="I46" s="690">
        <v>0</v>
      </c>
      <c r="J46" s="684">
        <v>0</v>
      </c>
      <c r="K46" s="680">
        <v>0</v>
      </c>
      <c r="L46" s="683">
        <v>0.35517109999999996</v>
      </c>
      <c r="M46" s="660">
        <v>1.2766398999999999</v>
      </c>
      <c r="N46" s="662">
        <v>1.1477634999999999</v>
      </c>
      <c r="O46" s="673">
        <f t="shared" si="4"/>
        <v>2.8419743999999998</v>
      </c>
    </row>
    <row r="47" spans="1:15" s="500" customFormat="1" ht="29.25" customHeight="1">
      <c r="A47" s="538" t="s">
        <v>390</v>
      </c>
      <c r="B47" s="647" t="s">
        <v>596</v>
      </c>
      <c r="C47" s="686">
        <v>0</v>
      </c>
      <c r="D47" s="691">
        <v>0</v>
      </c>
      <c r="E47" s="681">
        <v>0</v>
      </c>
      <c r="F47" s="681">
        <v>0</v>
      </c>
      <c r="G47" s="690">
        <v>0</v>
      </c>
      <c r="H47" s="682">
        <v>0.30547020000000003</v>
      </c>
      <c r="I47" s="690">
        <v>5.7523104000000007</v>
      </c>
      <c r="J47" s="684">
        <v>4.2760844999999996</v>
      </c>
      <c r="K47" s="680">
        <v>0.64923569999999997</v>
      </c>
      <c r="L47" s="683">
        <v>0.1988103</v>
      </c>
      <c r="M47" s="660">
        <v>0.63424559999999996</v>
      </c>
      <c r="N47" s="662">
        <v>0.4791069</v>
      </c>
      <c r="O47" s="673">
        <f t="shared" si="4"/>
        <v>12.2952636</v>
      </c>
    </row>
    <row r="48" spans="1:15" s="500" customFormat="1" ht="29.25" customHeight="1">
      <c r="A48" s="538" t="s">
        <v>391</v>
      </c>
      <c r="B48" s="647" t="s">
        <v>597</v>
      </c>
      <c r="C48" s="686">
        <v>0.90032630000000002</v>
      </c>
      <c r="D48" s="680">
        <v>0.74766650000000001</v>
      </c>
      <c r="E48" s="681">
        <v>3.3692628999999998</v>
      </c>
      <c r="F48" s="681">
        <v>3.0898658999999999</v>
      </c>
      <c r="G48" s="690">
        <v>3.4238247000000004</v>
      </c>
      <c r="H48" s="682">
        <v>2.2386965000000001</v>
      </c>
      <c r="I48" s="690">
        <v>0.89798109999999998</v>
      </c>
      <c r="J48" s="684">
        <v>0.81629549999999995</v>
      </c>
      <c r="K48" s="680">
        <v>1.2319698000000001</v>
      </c>
      <c r="L48" s="683">
        <v>2.6332677999999996</v>
      </c>
      <c r="M48" s="660">
        <v>2.4771285000000001</v>
      </c>
      <c r="N48" s="662">
        <v>2.2448301000000002</v>
      </c>
      <c r="O48" s="673">
        <f t="shared" si="4"/>
        <v>24.071115599999999</v>
      </c>
    </row>
    <row r="49" spans="1:15" s="500" customFormat="1" ht="29.25" customHeight="1">
      <c r="A49" s="538" t="s">
        <v>392</v>
      </c>
      <c r="B49" s="647" t="s">
        <v>598</v>
      </c>
      <c r="C49" s="685">
        <v>0.23147520000000002</v>
      </c>
      <c r="D49" s="680">
        <v>0.22684029999999999</v>
      </c>
      <c r="E49" s="681">
        <v>0.65746910000000003</v>
      </c>
      <c r="F49" s="681">
        <v>0.63936380000000004</v>
      </c>
      <c r="G49" s="686">
        <v>0.82519019999999998</v>
      </c>
      <c r="H49" s="682">
        <v>0.53942869999999998</v>
      </c>
      <c r="I49" s="687">
        <v>0.28930290000000003</v>
      </c>
      <c r="J49" s="684">
        <v>0</v>
      </c>
      <c r="K49" s="680">
        <v>0.25205300000000003</v>
      </c>
      <c r="L49" s="683">
        <v>4.5863099999999997E-2</v>
      </c>
      <c r="M49" s="660">
        <v>0</v>
      </c>
      <c r="N49" s="662">
        <v>0.56571139999999998</v>
      </c>
      <c r="O49" s="673">
        <f t="shared" si="4"/>
        <v>4.2726977000000002</v>
      </c>
    </row>
    <row r="50" spans="1:15" s="487" customFormat="1" ht="29.25" customHeight="1">
      <c r="A50" s="538" t="s">
        <v>393</v>
      </c>
      <c r="B50" s="647" t="s">
        <v>599</v>
      </c>
      <c r="C50" s="685">
        <v>0.1306322</v>
      </c>
      <c r="D50" s="680">
        <v>0.60264069999999992</v>
      </c>
      <c r="E50" s="681">
        <v>2.8325747999999997</v>
      </c>
      <c r="F50" s="681">
        <v>2.8364992999999998</v>
      </c>
      <c r="G50" s="682">
        <v>2.7888606</v>
      </c>
      <c r="H50" s="682">
        <v>2.5189873999999999</v>
      </c>
      <c r="I50" s="687">
        <v>1.6230401000000001</v>
      </c>
      <c r="J50" s="684">
        <v>0.93181780000000003</v>
      </c>
      <c r="K50" s="680">
        <v>0.68968790000000002</v>
      </c>
      <c r="L50" s="682">
        <v>0.82325789999999999</v>
      </c>
      <c r="M50" s="660">
        <v>1.3875420000000001</v>
      </c>
      <c r="N50" s="665">
        <v>1.9150370000000001</v>
      </c>
      <c r="O50" s="673">
        <f t="shared" si="4"/>
        <v>19.080577700000003</v>
      </c>
    </row>
    <row r="51" spans="1:15" s="487" customFormat="1" ht="29.25" customHeight="1">
      <c r="A51" s="538" t="s">
        <v>394</v>
      </c>
      <c r="B51" s="647" t="s">
        <v>600</v>
      </c>
      <c r="C51" s="685">
        <v>1.0763613999999999</v>
      </c>
      <c r="D51" s="680">
        <v>0.97667440000000005</v>
      </c>
      <c r="E51" s="681">
        <v>0.72896939999999999</v>
      </c>
      <c r="F51" s="681">
        <v>0.70134839999999998</v>
      </c>
      <c r="G51" s="686">
        <v>0.68731369999999992</v>
      </c>
      <c r="H51" s="682">
        <v>0.72134149999999997</v>
      </c>
      <c r="I51" s="687">
        <v>0.95042819999999995</v>
      </c>
      <c r="J51" s="684">
        <v>1.0658494999999999</v>
      </c>
      <c r="K51" s="680">
        <v>1.0561254</v>
      </c>
      <c r="L51" s="686">
        <v>1.0851708999999998</v>
      </c>
      <c r="M51" s="663">
        <v>1.0456135</v>
      </c>
      <c r="N51" s="666">
        <v>1.0779274999999999</v>
      </c>
      <c r="O51" s="673">
        <f t="shared" si="4"/>
        <v>11.173123799999999</v>
      </c>
    </row>
    <row r="52" spans="1:15" s="487" customFormat="1" ht="29.25" customHeight="1">
      <c r="A52" s="538" t="s">
        <v>395</v>
      </c>
      <c r="B52" s="647" t="s">
        <v>601</v>
      </c>
      <c r="C52" s="685">
        <v>0.21754699999999999</v>
      </c>
      <c r="D52" s="680">
        <v>0.19076789999999999</v>
      </c>
      <c r="E52" s="681">
        <v>0.2376943</v>
      </c>
      <c r="F52" s="681">
        <v>0.22139829999999999</v>
      </c>
      <c r="G52" s="692">
        <v>0</v>
      </c>
      <c r="H52" s="682">
        <v>0</v>
      </c>
      <c r="I52" s="692">
        <v>0</v>
      </c>
      <c r="J52" s="684">
        <v>0</v>
      </c>
      <c r="K52" s="680">
        <v>0</v>
      </c>
      <c r="L52" s="692">
        <v>0</v>
      </c>
      <c r="M52" s="667">
        <v>0</v>
      </c>
      <c r="N52" s="668">
        <v>0</v>
      </c>
      <c r="O52" s="673">
        <f t="shared" si="4"/>
        <v>0.86740749999999989</v>
      </c>
    </row>
    <row r="53" spans="1:15" s="487" customFormat="1" ht="29.25" customHeight="1">
      <c r="A53" s="538" t="s">
        <v>396</v>
      </c>
      <c r="B53" s="647" t="s">
        <v>602</v>
      </c>
      <c r="C53" s="685">
        <v>0.28234590000000004</v>
      </c>
      <c r="D53" s="680">
        <v>0.25680700000000001</v>
      </c>
      <c r="E53" s="681">
        <v>0.57783130000000005</v>
      </c>
      <c r="F53" s="693">
        <v>0.60470459999999993</v>
      </c>
      <c r="G53" s="688">
        <v>0.62028669999999997</v>
      </c>
      <c r="H53" s="682">
        <v>0.34409770000000001</v>
      </c>
      <c r="I53" s="688">
        <v>0.48867949999999999</v>
      </c>
      <c r="J53" s="684">
        <v>0.36208200000000001</v>
      </c>
      <c r="K53" s="680">
        <v>7.6660500000000006E-2</v>
      </c>
      <c r="L53" s="688">
        <v>9.7291299999999997E-2</v>
      </c>
      <c r="M53" s="664">
        <v>0.31063390000000002</v>
      </c>
      <c r="N53" s="669">
        <v>0.3561532</v>
      </c>
      <c r="O53" s="673">
        <f t="shared" si="4"/>
        <v>4.3775735999999998</v>
      </c>
    </row>
    <row r="54" spans="1:15" s="487" customFormat="1" ht="29.25" customHeight="1">
      <c r="A54" s="538" t="s">
        <v>397</v>
      </c>
      <c r="B54" s="647" t="s">
        <v>603</v>
      </c>
      <c r="C54" s="685">
        <v>0</v>
      </c>
      <c r="D54" s="688">
        <v>0</v>
      </c>
      <c r="E54" s="681">
        <v>0.59360069999999998</v>
      </c>
      <c r="F54" s="693">
        <v>0.76415119999999992</v>
      </c>
      <c r="G54" s="688">
        <v>1.026737</v>
      </c>
      <c r="H54" s="682">
        <v>1.082257</v>
      </c>
      <c r="I54" s="688">
        <v>1.0433531999999999</v>
      </c>
      <c r="J54" s="684">
        <v>0.33819729999999998</v>
      </c>
      <c r="K54" s="680">
        <v>0</v>
      </c>
      <c r="L54" s="688">
        <v>0.58471700000000004</v>
      </c>
      <c r="M54" s="664">
        <v>0.66902810000000001</v>
      </c>
      <c r="N54" s="669">
        <v>0.56345230000000002</v>
      </c>
      <c r="O54" s="673">
        <f t="shared" si="4"/>
        <v>6.6654938000000001</v>
      </c>
    </row>
    <row r="55" spans="1:15" s="487" customFormat="1" ht="29.25" customHeight="1">
      <c r="A55" s="538" t="s">
        <v>398</v>
      </c>
      <c r="B55" s="647" t="s">
        <v>604</v>
      </c>
      <c r="C55" s="686">
        <v>0</v>
      </c>
      <c r="D55" s="694">
        <v>0</v>
      </c>
      <c r="E55" s="681">
        <v>0</v>
      </c>
      <c r="F55" s="681">
        <v>3.6499999999999998E-4</v>
      </c>
      <c r="G55" s="681">
        <v>0</v>
      </c>
      <c r="H55" s="682">
        <v>2.9709000000000003E-3</v>
      </c>
      <c r="I55" s="684">
        <v>0</v>
      </c>
      <c r="J55" s="684">
        <v>0</v>
      </c>
      <c r="K55" s="680">
        <v>0</v>
      </c>
      <c r="L55" s="684">
        <v>0.115929</v>
      </c>
      <c r="M55" s="661">
        <v>0.4442313</v>
      </c>
      <c r="N55" s="670">
        <v>0.4201857</v>
      </c>
      <c r="O55" s="673">
        <f t="shared" si="4"/>
        <v>0.9836819</v>
      </c>
    </row>
    <row r="56" spans="1:15" s="487" customFormat="1" ht="29.25" customHeight="1">
      <c r="A56" s="538" t="s">
        <v>399</v>
      </c>
      <c r="B56" s="647" t="s">
        <v>605</v>
      </c>
      <c r="C56" s="685">
        <v>0.25713999999999998</v>
      </c>
      <c r="D56" s="680">
        <v>0.21997649999999999</v>
      </c>
      <c r="E56" s="681">
        <v>1.0372293000000001</v>
      </c>
      <c r="F56" s="681">
        <v>1.2364526</v>
      </c>
      <c r="G56" s="681">
        <v>1.3350681000000002</v>
      </c>
      <c r="H56" s="682">
        <v>1.2215761000000001</v>
      </c>
      <c r="I56" s="684">
        <v>1.0714026999999999</v>
      </c>
      <c r="J56" s="684">
        <v>0.56698539999999997</v>
      </c>
      <c r="K56" s="680">
        <v>0.84720949999999995</v>
      </c>
      <c r="L56" s="684">
        <v>0.83773310000000001</v>
      </c>
      <c r="M56" s="661">
        <v>0.58319500000000002</v>
      </c>
      <c r="N56" s="662">
        <v>0.74355990000000005</v>
      </c>
      <c r="O56" s="673">
        <f t="shared" si="4"/>
        <v>9.9575281999999987</v>
      </c>
    </row>
    <row r="57" spans="1:15" s="487" customFormat="1" ht="29.25" customHeight="1">
      <c r="A57" s="538" t="s">
        <v>400</v>
      </c>
      <c r="B57" s="647" t="s">
        <v>606</v>
      </c>
      <c r="C57" s="685">
        <v>0</v>
      </c>
      <c r="D57" s="680">
        <v>0</v>
      </c>
      <c r="E57" s="681">
        <v>0</v>
      </c>
      <c r="F57" s="681">
        <v>0</v>
      </c>
      <c r="G57" s="681">
        <v>0</v>
      </c>
      <c r="H57" s="682">
        <v>0</v>
      </c>
      <c r="I57" s="684">
        <v>0</v>
      </c>
      <c r="J57" s="684">
        <v>0</v>
      </c>
      <c r="K57" s="680">
        <v>0</v>
      </c>
      <c r="L57" s="684">
        <v>0</v>
      </c>
      <c r="M57" s="661">
        <v>0</v>
      </c>
      <c r="N57" s="662">
        <v>0</v>
      </c>
      <c r="O57" s="673">
        <f t="shared" si="4"/>
        <v>0</v>
      </c>
    </row>
    <row r="58" spans="1:15" s="487" customFormat="1" ht="29.25" customHeight="1">
      <c r="A58" s="538" t="s">
        <v>401</v>
      </c>
      <c r="B58" s="647" t="s">
        <v>607</v>
      </c>
      <c r="C58" s="685">
        <v>0.17788120000000002</v>
      </c>
      <c r="D58" s="680">
        <v>0.16154779999999999</v>
      </c>
      <c r="E58" s="681">
        <v>0.17312520000000001</v>
      </c>
      <c r="F58" s="681">
        <v>0.16556650000000001</v>
      </c>
      <c r="G58" s="681">
        <v>0.17236020000000002</v>
      </c>
      <c r="H58" s="682">
        <v>0.16329450000000001</v>
      </c>
      <c r="I58" s="684">
        <v>0.166295</v>
      </c>
      <c r="J58" s="684">
        <v>0.1298801</v>
      </c>
      <c r="K58" s="680">
        <v>0.1454056</v>
      </c>
      <c r="L58" s="684">
        <v>0.16141439999999999</v>
      </c>
      <c r="M58" s="661">
        <v>0.15229200000000001</v>
      </c>
      <c r="N58" s="662">
        <v>0.16014900000000001</v>
      </c>
      <c r="O58" s="673">
        <f t="shared" si="4"/>
        <v>1.9292115000000003</v>
      </c>
    </row>
    <row r="59" spans="1:15" s="487" customFormat="1" ht="29.25" customHeight="1">
      <c r="A59" s="538" t="s">
        <v>402</v>
      </c>
      <c r="B59" s="647" t="s">
        <v>608</v>
      </c>
      <c r="C59" s="685">
        <v>0.86055930000000003</v>
      </c>
      <c r="D59" s="680">
        <v>0.68300300000000003</v>
      </c>
      <c r="E59" s="681">
        <v>0.82690659999999994</v>
      </c>
      <c r="F59" s="681">
        <v>0.83201609999999993</v>
      </c>
      <c r="G59" s="681">
        <v>0.85307750000000004</v>
      </c>
      <c r="H59" s="682">
        <v>0.80451230000000007</v>
      </c>
      <c r="I59" s="684">
        <v>0.80285590000000007</v>
      </c>
      <c r="J59" s="684">
        <v>0.48952649999999998</v>
      </c>
      <c r="K59" s="680">
        <v>0.41414849999999997</v>
      </c>
      <c r="L59" s="684">
        <v>0.7638571999999999</v>
      </c>
      <c r="M59" s="661">
        <v>0.75119599999999997</v>
      </c>
      <c r="N59" s="662">
        <v>0.84764819999999996</v>
      </c>
      <c r="O59" s="673">
        <f t="shared" si="4"/>
        <v>8.9293071000000008</v>
      </c>
    </row>
    <row r="60" spans="1:15" s="487" customFormat="1" ht="29.25" customHeight="1">
      <c r="A60" s="538" t="s">
        <v>403</v>
      </c>
      <c r="B60" s="647" t="s">
        <v>609</v>
      </c>
      <c r="C60" s="685">
        <v>0.53627569999999991</v>
      </c>
      <c r="D60" s="680">
        <v>1.0267244</v>
      </c>
      <c r="E60" s="681">
        <v>1.2588378999999998</v>
      </c>
      <c r="F60" s="681">
        <v>1.2934884</v>
      </c>
      <c r="G60" s="681">
        <v>1.1578683999999999</v>
      </c>
      <c r="H60" s="682">
        <v>0.56761600000000001</v>
      </c>
      <c r="I60" s="684">
        <v>0.67197359999999995</v>
      </c>
      <c r="J60" s="684">
        <v>0.67021560000000002</v>
      </c>
      <c r="K60" s="680">
        <v>0.16742929999999998</v>
      </c>
      <c r="L60" s="684">
        <v>0.52069480000000001</v>
      </c>
      <c r="M60" s="661">
        <v>1.0861213999999999</v>
      </c>
      <c r="N60" s="662">
        <v>0.9216493</v>
      </c>
      <c r="O60" s="673">
        <f t="shared" si="4"/>
        <v>9.8788948000000012</v>
      </c>
    </row>
    <row r="61" spans="1:15" s="487" customFormat="1" ht="29.25" customHeight="1">
      <c r="A61" s="538" t="s">
        <v>404</v>
      </c>
      <c r="B61" s="647" t="s">
        <v>610</v>
      </c>
      <c r="C61" s="685">
        <v>0.18335289999999999</v>
      </c>
      <c r="D61" s="680">
        <v>0.22108900000000001</v>
      </c>
      <c r="E61" s="681">
        <v>0.47962909999999997</v>
      </c>
      <c r="F61" s="681">
        <v>0.46948119999999999</v>
      </c>
      <c r="G61" s="681">
        <v>0.45014940000000003</v>
      </c>
      <c r="H61" s="682">
        <v>0.40842650000000003</v>
      </c>
      <c r="I61" s="684">
        <v>0.42485420000000002</v>
      </c>
      <c r="J61" s="684">
        <v>0.27851809999999999</v>
      </c>
      <c r="K61" s="680">
        <v>0.3184979</v>
      </c>
      <c r="L61" s="684">
        <v>0.24985309999999999</v>
      </c>
      <c r="M61" s="661">
        <v>0.2268995</v>
      </c>
      <c r="N61" s="662">
        <v>0.41598590000000002</v>
      </c>
      <c r="O61" s="673">
        <f t="shared" si="4"/>
        <v>4.1267368000000006</v>
      </c>
    </row>
    <row r="62" spans="1:15" s="487" customFormat="1" ht="29.25" customHeight="1">
      <c r="A62" s="538" t="s">
        <v>405</v>
      </c>
      <c r="B62" s="647" t="s">
        <v>611</v>
      </c>
      <c r="C62" s="685">
        <v>0.21732750000000001</v>
      </c>
      <c r="D62" s="680">
        <v>0.19095129999999999</v>
      </c>
      <c r="E62" s="681">
        <v>0.36372870000000002</v>
      </c>
      <c r="F62" s="681">
        <v>0.2838657</v>
      </c>
      <c r="G62" s="681">
        <v>0.1706261</v>
      </c>
      <c r="H62" s="682">
        <v>5.7846099999999998E-2</v>
      </c>
      <c r="I62" s="684">
        <v>0.20887429999999998</v>
      </c>
      <c r="J62" s="684">
        <v>3.1802999999999998E-2</v>
      </c>
      <c r="K62" s="680">
        <v>6.1206199999999995E-2</v>
      </c>
      <c r="L62" s="684">
        <v>0.23846520000000002</v>
      </c>
      <c r="M62" s="661">
        <v>0.2044446</v>
      </c>
      <c r="N62" s="662">
        <v>0.25736560000000003</v>
      </c>
      <c r="O62" s="673">
        <f t="shared" si="4"/>
        <v>2.2865042999999998</v>
      </c>
    </row>
    <row r="63" spans="1:15" s="487" customFormat="1" ht="29.25" customHeight="1">
      <c r="A63" s="538" t="s">
        <v>406</v>
      </c>
      <c r="B63" s="647" t="s">
        <v>409</v>
      </c>
      <c r="C63" s="685">
        <v>0.50491490000000006</v>
      </c>
      <c r="D63" s="680">
        <v>0.37660470000000001</v>
      </c>
      <c r="E63" s="681">
        <v>0.1095276</v>
      </c>
      <c r="F63" s="681">
        <v>0</v>
      </c>
      <c r="G63" s="681">
        <v>0</v>
      </c>
      <c r="H63" s="682">
        <v>0.14714179999999999</v>
      </c>
      <c r="I63" s="684">
        <v>0.46550459999999999</v>
      </c>
      <c r="J63" s="684">
        <v>0.2323385</v>
      </c>
      <c r="K63" s="680">
        <v>0.28219949999999999</v>
      </c>
      <c r="L63" s="684">
        <v>0.56970500000000002</v>
      </c>
      <c r="M63" s="661">
        <v>0.5213951</v>
      </c>
      <c r="N63" s="662">
        <v>0.746282</v>
      </c>
      <c r="O63" s="673">
        <f t="shared" si="4"/>
        <v>3.9556136999999998</v>
      </c>
    </row>
    <row r="64" spans="1:15" s="487" customFormat="1" ht="29.25" customHeight="1">
      <c r="A64" s="538" t="s">
        <v>407</v>
      </c>
      <c r="B64" s="647" t="s">
        <v>612</v>
      </c>
      <c r="C64" s="685">
        <v>0</v>
      </c>
      <c r="D64" s="680">
        <v>6.8266999999999994E-2</v>
      </c>
      <c r="E64" s="681">
        <v>0.37284459999999997</v>
      </c>
      <c r="F64" s="681">
        <v>0.1951234</v>
      </c>
      <c r="G64" s="681">
        <v>0.16003510000000001</v>
      </c>
      <c r="H64" s="682">
        <v>3.30499E-2</v>
      </c>
      <c r="I64" s="684">
        <v>0</v>
      </c>
      <c r="J64" s="684">
        <v>0</v>
      </c>
      <c r="K64" s="680">
        <v>0</v>
      </c>
      <c r="L64" s="684">
        <v>0</v>
      </c>
      <c r="M64" s="661">
        <v>0</v>
      </c>
      <c r="N64" s="662">
        <v>0.14937610000000001</v>
      </c>
      <c r="O64" s="673">
        <f t="shared" si="4"/>
        <v>0.97869609999999985</v>
      </c>
    </row>
    <row r="65" spans="1:15" s="487" customFormat="1" ht="29.25" customHeight="1">
      <c r="A65" s="538" t="s">
        <v>408</v>
      </c>
      <c r="B65" s="647" t="s">
        <v>613</v>
      </c>
      <c r="C65" s="685">
        <v>0.22008629999999998</v>
      </c>
      <c r="D65" s="680">
        <v>0.13345509999999999</v>
      </c>
      <c r="E65" s="681">
        <v>1.4940833</v>
      </c>
      <c r="F65" s="681">
        <v>1.6784003000000001</v>
      </c>
      <c r="G65" s="681">
        <v>1.8328481999999999</v>
      </c>
      <c r="H65" s="682">
        <v>1.4300765</v>
      </c>
      <c r="I65" s="684">
        <v>0.95707319999999996</v>
      </c>
      <c r="J65" s="684">
        <v>0.20190949999999999</v>
      </c>
      <c r="K65" s="680">
        <v>7.4931800000000007E-2</v>
      </c>
      <c r="L65" s="684">
        <v>0.107431</v>
      </c>
      <c r="M65" s="661">
        <v>0.43342120000000001</v>
      </c>
      <c r="N65" s="662">
        <v>0.68666450000000001</v>
      </c>
      <c r="O65" s="673">
        <f t="shared" si="4"/>
        <v>9.2503808999999997</v>
      </c>
    </row>
    <row r="66" spans="1:15" s="487" customFormat="1" ht="29.25" customHeight="1">
      <c r="A66" s="538" t="s">
        <v>410</v>
      </c>
      <c r="B66" s="647" t="s">
        <v>614</v>
      </c>
      <c r="C66" s="685">
        <v>0.15883270000000002</v>
      </c>
      <c r="D66" s="680">
        <v>0.13820460000000001</v>
      </c>
      <c r="E66" s="681">
        <v>0.27595229999999998</v>
      </c>
      <c r="F66" s="681">
        <v>0.29219809999999996</v>
      </c>
      <c r="G66" s="682">
        <v>0.29785340000000005</v>
      </c>
      <c r="H66" s="682">
        <v>0.23653529999999998</v>
      </c>
      <c r="I66" s="683">
        <v>0.15454989999999999</v>
      </c>
      <c r="J66" s="684">
        <v>0.1181749</v>
      </c>
      <c r="K66" s="680">
        <v>8.0893199999999998E-2</v>
      </c>
      <c r="L66" s="683">
        <v>0.1197898</v>
      </c>
      <c r="M66" s="660">
        <v>0.1133625</v>
      </c>
      <c r="N66" s="662">
        <v>0.14015029999999998</v>
      </c>
      <c r="O66" s="673">
        <f t="shared" si="4"/>
        <v>2.1264970000000001</v>
      </c>
    </row>
    <row r="67" spans="1:15" s="487" customFormat="1" ht="29.25" customHeight="1">
      <c r="A67" s="538" t="s">
        <v>411</v>
      </c>
      <c r="B67" s="647" t="s">
        <v>615</v>
      </c>
      <c r="C67" s="686">
        <v>0</v>
      </c>
      <c r="D67" s="680">
        <v>0</v>
      </c>
      <c r="E67" s="681">
        <v>9.1854000000000005E-2</v>
      </c>
      <c r="F67" s="681">
        <v>0</v>
      </c>
      <c r="G67" s="682">
        <v>0</v>
      </c>
      <c r="H67" s="682">
        <v>0</v>
      </c>
      <c r="I67" s="683">
        <v>0</v>
      </c>
      <c r="J67" s="684">
        <v>0</v>
      </c>
      <c r="K67" s="680">
        <v>0</v>
      </c>
      <c r="L67" s="683">
        <v>0</v>
      </c>
      <c r="M67" s="660">
        <v>0</v>
      </c>
      <c r="N67" s="662">
        <v>0.10979999999999999</v>
      </c>
      <c r="O67" s="673">
        <f t="shared" si="4"/>
        <v>0.201654</v>
      </c>
    </row>
    <row r="68" spans="1:15" s="487" customFormat="1" ht="29.25" customHeight="1">
      <c r="A68" s="538" t="s">
        <v>412</v>
      </c>
      <c r="B68" s="647" t="s">
        <v>616</v>
      </c>
      <c r="C68" s="686">
        <v>0</v>
      </c>
      <c r="D68" s="680">
        <v>0</v>
      </c>
      <c r="E68" s="681">
        <v>0.64452940000000003</v>
      </c>
      <c r="F68" s="681">
        <v>0.8001741</v>
      </c>
      <c r="G68" s="682">
        <v>0.92911820000000001</v>
      </c>
      <c r="H68" s="682">
        <v>0.89942680000000008</v>
      </c>
      <c r="I68" s="683">
        <v>0.47117750000000003</v>
      </c>
      <c r="J68" s="684">
        <v>8.2234500000000002E-2</v>
      </c>
      <c r="K68" s="680">
        <v>0.42876440000000005</v>
      </c>
      <c r="L68" s="683">
        <v>0.49337559999999997</v>
      </c>
      <c r="M68" s="660">
        <v>0.28188180000000002</v>
      </c>
      <c r="N68" s="662">
        <v>0.49950690000000003</v>
      </c>
      <c r="O68" s="673">
        <f t="shared" si="4"/>
        <v>5.5301892000000006</v>
      </c>
    </row>
    <row r="69" spans="1:15" s="487" customFormat="1" ht="29.25" customHeight="1">
      <c r="A69" s="538" t="s">
        <v>413</v>
      </c>
      <c r="B69" s="647" t="s">
        <v>617</v>
      </c>
      <c r="C69" s="685">
        <v>0.64724939999999997</v>
      </c>
      <c r="D69" s="680">
        <v>0.52772580000000002</v>
      </c>
      <c r="E69" s="681">
        <v>0.56849309999999997</v>
      </c>
      <c r="F69" s="681">
        <v>0.57291569999999992</v>
      </c>
      <c r="G69" s="682">
        <v>0.77455980000000002</v>
      </c>
      <c r="H69" s="682">
        <v>1.5631056000000001</v>
      </c>
      <c r="I69" s="683">
        <v>1.0047051</v>
      </c>
      <c r="J69" s="684">
        <v>0.90353340000000004</v>
      </c>
      <c r="K69" s="680">
        <v>0.83507759999999998</v>
      </c>
      <c r="L69" s="683">
        <v>0.79060589999999997</v>
      </c>
      <c r="M69" s="660">
        <v>0.73211040000000005</v>
      </c>
      <c r="N69" s="662">
        <v>0.77108219999999994</v>
      </c>
      <c r="O69" s="673">
        <f t="shared" si="4"/>
        <v>9.6911639999999988</v>
      </c>
    </row>
    <row r="70" spans="1:15" s="487" customFormat="1" ht="29.25" customHeight="1">
      <c r="A70" s="538" t="s">
        <v>414</v>
      </c>
      <c r="B70" s="647" t="s">
        <v>618</v>
      </c>
      <c r="C70" s="686">
        <v>0</v>
      </c>
      <c r="D70" s="680">
        <v>0</v>
      </c>
      <c r="E70" s="681">
        <v>0</v>
      </c>
      <c r="F70" s="681">
        <v>0</v>
      </c>
      <c r="G70" s="682">
        <v>0.7330063</v>
      </c>
      <c r="H70" s="682">
        <v>0.88872209999999996</v>
      </c>
      <c r="I70" s="683">
        <v>0.75371889999999997</v>
      </c>
      <c r="J70" s="684">
        <v>0.29005379999999997</v>
      </c>
      <c r="K70" s="680">
        <v>0.57906119999999994</v>
      </c>
      <c r="L70" s="683">
        <v>0.46539320000000001</v>
      </c>
      <c r="M70" s="660">
        <v>0.13499890000000001</v>
      </c>
      <c r="N70" s="662">
        <v>0</v>
      </c>
      <c r="O70" s="673">
        <f t="shared" si="4"/>
        <v>3.8449543999999993</v>
      </c>
    </row>
    <row r="71" spans="1:15" s="487" customFormat="1" ht="29.25" customHeight="1">
      <c r="A71" s="538" t="s">
        <v>415</v>
      </c>
      <c r="B71" s="647" t="s">
        <v>619</v>
      </c>
      <c r="C71" s="685">
        <v>0</v>
      </c>
      <c r="D71" s="680">
        <v>0</v>
      </c>
      <c r="E71" s="681">
        <v>0</v>
      </c>
      <c r="F71" s="681">
        <v>0</v>
      </c>
      <c r="G71" s="682">
        <v>0</v>
      </c>
      <c r="H71" s="682">
        <v>0</v>
      </c>
      <c r="I71" s="683">
        <v>9.76577E-2</v>
      </c>
      <c r="J71" s="684">
        <v>0</v>
      </c>
      <c r="K71" s="680">
        <v>0</v>
      </c>
      <c r="L71" s="683">
        <v>0</v>
      </c>
      <c r="M71" s="660">
        <v>0</v>
      </c>
      <c r="N71" s="662"/>
      <c r="O71" s="673">
        <f t="shared" si="4"/>
        <v>9.76577E-2</v>
      </c>
    </row>
    <row r="72" spans="1:15" s="487" customFormat="1" ht="29.25" customHeight="1">
      <c r="A72" s="538" t="s">
        <v>416</v>
      </c>
      <c r="B72" s="647" t="s">
        <v>620</v>
      </c>
      <c r="C72" s="685">
        <v>0.57722519999999999</v>
      </c>
      <c r="D72" s="680">
        <v>0.49709740000000002</v>
      </c>
      <c r="E72" s="681">
        <v>1.9721143999999999</v>
      </c>
      <c r="F72" s="681">
        <v>3.0828498999999998</v>
      </c>
      <c r="G72" s="682">
        <v>3.3870923999999998</v>
      </c>
      <c r="H72" s="682">
        <v>3.2237860999999999</v>
      </c>
      <c r="I72" s="683">
        <v>3.2351792000000001</v>
      </c>
      <c r="J72" s="684">
        <v>2.2672672</v>
      </c>
      <c r="K72" s="680">
        <v>2.3358468999999999</v>
      </c>
      <c r="L72" s="683">
        <v>2.1063117</v>
      </c>
      <c r="M72" s="660">
        <v>1.5994837</v>
      </c>
      <c r="N72" s="662">
        <v>1.6992548999999999</v>
      </c>
      <c r="O72" s="673">
        <f t="shared" si="4"/>
        <v>25.983508999999998</v>
      </c>
    </row>
    <row r="73" spans="1:15" s="487" customFormat="1" ht="29.25" customHeight="1">
      <c r="A73" s="538" t="s">
        <v>417</v>
      </c>
      <c r="B73" s="647" t="s">
        <v>621</v>
      </c>
      <c r="C73" s="685">
        <v>0</v>
      </c>
      <c r="D73" s="680">
        <v>0</v>
      </c>
      <c r="E73" s="681">
        <v>5.7225804</v>
      </c>
      <c r="F73" s="681">
        <v>7.5523397999999995</v>
      </c>
      <c r="G73" s="682">
        <v>7.2293772000000001</v>
      </c>
      <c r="H73" s="682">
        <v>6.8583217000000003</v>
      </c>
      <c r="I73" s="683">
        <v>6.0504645999999997</v>
      </c>
      <c r="J73" s="684">
        <v>0.77515800000000001</v>
      </c>
      <c r="K73" s="680">
        <v>0</v>
      </c>
      <c r="L73" s="683">
        <v>0</v>
      </c>
      <c r="M73" s="660">
        <v>2.7925659999999999</v>
      </c>
      <c r="N73" s="662">
        <v>3.2068487000000001</v>
      </c>
      <c r="O73" s="673">
        <f t="shared" si="4"/>
        <v>40.187656400000002</v>
      </c>
    </row>
    <row r="74" spans="1:15" s="487" customFormat="1" ht="29.25" customHeight="1">
      <c r="A74" s="538" t="s">
        <v>418</v>
      </c>
      <c r="B74" s="647" t="s">
        <v>622</v>
      </c>
      <c r="C74" s="685">
        <v>1.3569458000000001</v>
      </c>
      <c r="D74" s="680">
        <v>0.87905500000000003</v>
      </c>
      <c r="E74" s="681">
        <v>1.5036007</v>
      </c>
      <c r="F74" s="681">
        <v>1.7091205</v>
      </c>
      <c r="G74" s="682">
        <v>0.75181100000000001</v>
      </c>
      <c r="H74" s="682">
        <v>1.3412736000000001</v>
      </c>
      <c r="I74" s="683">
        <v>0.3748821</v>
      </c>
      <c r="J74" s="684">
        <v>0.2708274</v>
      </c>
      <c r="K74" s="680">
        <v>1.4868291</v>
      </c>
      <c r="L74" s="683">
        <v>1.4329882</v>
      </c>
      <c r="M74" s="660">
        <v>1.6694742</v>
      </c>
      <c r="N74" s="662">
        <v>1.1820975</v>
      </c>
      <c r="O74" s="673">
        <f t="shared" si="4"/>
        <v>13.958905099999999</v>
      </c>
    </row>
    <row r="75" spans="1:15" s="487" customFormat="1" ht="29.25" customHeight="1">
      <c r="A75" s="538" t="s">
        <v>419</v>
      </c>
      <c r="B75" s="647" t="s">
        <v>623</v>
      </c>
      <c r="C75" s="685">
        <v>0.37755140000000004</v>
      </c>
      <c r="D75" s="680">
        <v>0.50629290000000005</v>
      </c>
      <c r="E75" s="681">
        <v>1.8330267</v>
      </c>
      <c r="F75" s="681">
        <v>2.8497372999999997</v>
      </c>
      <c r="G75" s="682">
        <v>3.1373208999999997</v>
      </c>
      <c r="H75" s="682">
        <v>2.2161556</v>
      </c>
      <c r="I75" s="683">
        <v>2.5605647</v>
      </c>
      <c r="J75" s="684">
        <v>1.6745572</v>
      </c>
      <c r="K75" s="680">
        <v>1.7249265</v>
      </c>
      <c r="L75" s="683">
        <v>1.6163935</v>
      </c>
      <c r="M75" s="660">
        <v>1.3082530000000001</v>
      </c>
      <c r="N75" s="662">
        <v>1.4015363999999999</v>
      </c>
      <c r="O75" s="673">
        <f t="shared" ref="O75:O138" si="9">SUM(C75:N75)</f>
        <v>21.206316100000006</v>
      </c>
    </row>
    <row r="76" spans="1:15" s="487" customFormat="1" ht="29.25" customHeight="1">
      <c r="A76" s="538" t="s">
        <v>420</v>
      </c>
      <c r="B76" s="647" t="s">
        <v>624</v>
      </c>
      <c r="C76" s="685">
        <v>1.3737069</v>
      </c>
      <c r="D76" s="680">
        <v>1.1780408</v>
      </c>
      <c r="E76" s="681">
        <v>4.8223849000000003</v>
      </c>
      <c r="F76" s="681">
        <v>5.9035479000000004</v>
      </c>
      <c r="G76" s="682">
        <v>7.1042135000000002</v>
      </c>
      <c r="H76" s="682">
        <v>6.5381521999999999</v>
      </c>
      <c r="I76" s="683">
        <v>4.4548835999999996</v>
      </c>
      <c r="J76" s="684">
        <v>1.3573441000000002</v>
      </c>
      <c r="K76" s="680">
        <v>1.5131243999999999</v>
      </c>
      <c r="L76" s="683">
        <v>3.7423769</v>
      </c>
      <c r="M76" s="660">
        <v>4.3679110999999997</v>
      </c>
      <c r="N76" s="662">
        <v>4.1221182000000001</v>
      </c>
      <c r="O76" s="673">
        <f t="shared" si="9"/>
        <v>46.477804500000005</v>
      </c>
    </row>
    <row r="77" spans="1:15" s="487" customFormat="1" ht="29.25" customHeight="1">
      <c r="A77" s="538" t="s">
        <v>421</v>
      </c>
      <c r="B77" s="647" t="s">
        <v>625</v>
      </c>
      <c r="C77" s="685">
        <v>2.8686539999999998</v>
      </c>
      <c r="D77" s="680">
        <v>2.412693</v>
      </c>
      <c r="E77" s="681">
        <v>2.9148450000000001</v>
      </c>
      <c r="F77" s="681">
        <v>3.9010199999999999</v>
      </c>
      <c r="G77" s="682">
        <v>5.3183249999999997</v>
      </c>
      <c r="H77" s="682">
        <v>6.0370559999999998</v>
      </c>
      <c r="I77" s="683">
        <v>5.8951500000000001</v>
      </c>
      <c r="J77" s="684">
        <v>4.8325529999999999</v>
      </c>
      <c r="K77" s="680">
        <v>3.9903749999999998</v>
      </c>
      <c r="L77" s="683">
        <v>3.6647759999999998</v>
      </c>
      <c r="M77" s="660">
        <v>3.211185</v>
      </c>
      <c r="N77" s="662">
        <v>3.0888239999999998</v>
      </c>
      <c r="O77" s="673">
        <f t="shared" si="9"/>
        <v>48.135456000000005</v>
      </c>
    </row>
    <row r="78" spans="1:15" s="487" customFormat="1" ht="29.25" customHeight="1">
      <c r="A78" s="538" t="s">
        <v>422</v>
      </c>
      <c r="B78" s="647" t="s">
        <v>626</v>
      </c>
      <c r="C78" s="685">
        <v>0</v>
      </c>
      <c r="D78" s="680">
        <v>0</v>
      </c>
      <c r="E78" s="681">
        <v>0</v>
      </c>
      <c r="F78" s="695">
        <v>0</v>
      </c>
      <c r="G78" s="682">
        <v>0</v>
      </c>
      <c r="H78" s="682">
        <v>1.5383796999999999</v>
      </c>
      <c r="I78" s="683">
        <v>3.8466457999999997</v>
      </c>
      <c r="J78" s="684">
        <v>1.1332943</v>
      </c>
      <c r="K78" s="680">
        <v>3.3516608999999997</v>
      </c>
      <c r="L78" s="683">
        <v>3.6271713999999999</v>
      </c>
      <c r="M78" s="660">
        <v>2.6400962000000003</v>
      </c>
      <c r="N78" s="662">
        <v>4.2263549000000005</v>
      </c>
      <c r="O78" s="673">
        <f t="shared" si="9"/>
        <v>20.3636032</v>
      </c>
    </row>
    <row r="79" spans="1:15" s="487" customFormat="1" ht="29.25" customHeight="1">
      <c r="A79" s="538" t="s">
        <v>423</v>
      </c>
      <c r="B79" s="647" t="s">
        <v>627</v>
      </c>
      <c r="C79" s="686">
        <v>0.62811319999999993</v>
      </c>
      <c r="D79" s="680">
        <v>0.5980143</v>
      </c>
      <c r="E79" s="681">
        <v>0.71795560000000003</v>
      </c>
      <c r="F79" s="681">
        <v>0.29410120000000001</v>
      </c>
      <c r="G79" s="682">
        <v>0</v>
      </c>
      <c r="H79" s="682">
        <v>0</v>
      </c>
      <c r="I79" s="683">
        <v>0</v>
      </c>
      <c r="J79" s="684">
        <v>0</v>
      </c>
      <c r="K79" s="680">
        <v>0.35334990000000005</v>
      </c>
      <c r="L79" s="683">
        <v>0.30551459999999997</v>
      </c>
      <c r="M79" s="660">
        <v>0.66065949999999996</v>
      </c>
      <c r="N79" s="662">
        <v>0.4212534</v>
      </c>
      <c r="O79" s="673">
        <f t="shared" si="9"/>
        <v>3.9789616999999997</v>
      </c>
    </row>
    <row r="80" spans="1:15" s="487" customFormat="1" ht="29.25" customHeight="1">
      <c r="A80" s="538" t="s">
        <v>424</v>
      </c>
      <c r="B80" s="647" t="s">
        <v>628</v>
      </c>
      <c r="C80" s="685">
        <v>0.95324039999999999</v>
      </c>
      <c r="D80" s="680">
        <v>0.6834057</v>
      </c>
      <c r="E80" s="681">
        <v>0.63669980000000004</v>
      </c>
      <c r="F80" s="681">
        <v>0.79357830000000007</v>
      </c>
      <c r="G80" s="682">
        <v>2.2785215999999999</v>
      </c>
      <c r="H80" s="682">
        <v>4.5864598000000001</v>
      </c>
      <c r="I80" s="683">
        <v>4.5368792000000004</v>
      </c>
      <c r="J80" s="684">
        <v>4.7438535000000002</v>
      </c>
      <c r="K80" s="680">
        <v>3.4019532000000003</v>
      </c>
      <c r="L80" s="683">
        <v>2.024823</v>
      </c>
      <c r="M80" s="660">
        <v>1.0451007999999999</v>
      </c>
      <c r="N80" s="662">
        <v>1.1289036000000001</v>
      </c>
      <c r="O80" s="673">
        <f t="shared" si="9"/>
        <v>26.813418900000006</v>
      </c>
    </row>
    <row r="81" spans="1:15" s="487" customFormat="1" ht="29.25" customHeight="1">
      <c r="A81" s="538" t="s">
        <v>425</v>
      </c>
      <c r="B81" s="647" t="s">
        <v>629</v>
      </c>
      <c r="C81" s="685">
        <v>3.3782099999999995E-2</v>
      </c>
      <c r="D81" s="680">
        <v>0</v>
      </c>
      <c r="E81" s="681">
        <v>0.92655109999999996</v>
      </c>
      <c r="F81" s="681">
        <v>1.1871928999999999</v>
      </c>
      <c r="G81" s="682">
        <v>1.2792291</v>
      </c>
      <c r="H81" s="682">
        <v>1.2203588999999999</v>
      </c>
      <c r="I81" s="683">
        <v>0.50236120000000006</v>
      </c>
      <c r="J81" s="684">
        <v>9.4478100000000009E-2</v>
      </c>
      <c r="K81" s="680">
        <v>0.7723025</v>
      </c>
      <c r="L81" s="683">
        <v>0.85432850000000005</v>
      </c>
      <c r="M81" s="660">
        <v>0.1011859</v>
      </c>
      <c r="N81" s="662">
        <v>0.63588619999999996</v>
      </c>
      <c r="O81" s="673">
        <f t="shared" si="9"/>
        <v>7.6076565</v>
      </c>
    </row>
    <row r="82" spans="1:15" s="487" customFormat="1" ht="29.25" customHeight="1">
      <c r="A82" s="538" t="s">
        <v>426</v>
      </c>
      <c r="B82" s="647" t="s">
        <v>429</v>
      </c>
      <c r="C82" s="685">
        <v>0.5880185</v>
      </c>
      <c r="D82" s="680">
        <v>1.1378588000000001</v>
      </c>
      <c r="E82" s="681">
        <v>1.3197023000000001</v>
      </c>
      <c r="F82" s="695">
        <v>1.9018003999999999</v>
      </c>
      <c r="G82" s="682">
        <v>1.825801</v>
      </c>
      <c r="H82" s="682">
        <v>1.4962881000000001</v>
      </c>
      <c r="I82" s="683">
        <v>1.0881139</v>
      </c>
      <c r="J82" s="684">
        <v>0.36584270000000002</v>
      </c>
      <c r="K82" s="680">
        <v>1.0484882</v>
      </c>
      <c r="L82" s="683">
        <v>1.7173830000000001</v>
      </c>
      <c r="M82" s="660">
        <v>1.7925420000000001</v>
      </c>
      <c r="N82" s="662">
        <v>1.9933839</v>
      </c>
      <c r="O82" s="673">
        <f t="shared" si="9"/>
        <v>16.275222800000002</v>
      </c>
    </row>
    <row r="83" spans="1:15" s="487" customFormat="1" ht="29.25" customHeight="1">
      <c r="A83" s="538" t="s">
        <v>427</v>
      </c>
      <c r="B83" s="647" t="s">
        <v>431</v>
      </c>
      <c r="C83" s="686">
        <v>0</v>
      </c>
      <c r="D83" s="680">
        <v>0.5575426</v>
      </c>
      <c r="E83" s="681">
        <v>0.64396109999999995</v>
      </c>
      <c r="F83" s="681">
        <v>9.9020899999999995E-2</v>
      </c>
      <c r="G83" s="682">
        <v>0</v>
      </c>
      <c r="H83" s="682">
        <v>0</v>
      </c>
      <c r="I83" s="683">
        <v>0</v>
      </c>
      <c r="J83" s="684">
        <v>0</v>
      </c>
      <c r="K83" s="680">
        <v>0</v>
      </c>
      <c r="L83" s="683">
        <v>0.46105779999999996</v>
      </c>
      <c r="M83" s="660">
        <v>6.2859999999999999E-4</v>
      </c>
      <c r="N83" s="662">
        <v>0</v>
      </c>
      <c r="O83" s="673">
        <f t="shared" si="9"/>
        <v>1.762211</v>
      </c>
    </row>
    <row r="84" spans="1:15" s="487" customFormat="1" ht="29.25" customHeight="1">
      <c r="A84" s="538" t="s">
        <v>428</v>
      </c>
      <c r="B84" s="647" t="s">
        <v>433</v>
      </c>
      <c r="C84" s="686">
        <v>1.6687303</v>
      </c>
      <c r="D84" s="680">
        <v>1.4793247</v>
      </c>
      <c r="E84" s="681">
        <v>1.6236788999999998</v>
      </c>
      <c r="F84" s="681">
        <v>1.6077298</v>
      </c>
      <c r="G84" s="682">
        <v>1.6718253000000001</v>
      </c>
      <c r="H84" s="682">
        <v>1.6087385000000001</v>
      </c>
      <c r="I84" s="683">
        <v>1.6792643</v>
      </c>
      <c r="J84" s="684">
        <v>1.654782</v>
      </c>
      <c r="K84" s="680">
        <v>1.5595941</v>
      </c>
      <c r="L84" s="683">
        <v>1.6404851</v>
      </c>
      <c r="M84" s="660">
        <v>1.6172223000000001</v>
      </c>
      <c r="N84" s="662">
        <v>1.2044838</v>
      </c>
      <c r="O84" s="673">
        <f t="shared" si="9"/>
        <v>19.0158591</v>
      </c>
    </row>
    <row r="85" spans="1:15" s="487" customFormat="1" ht="29.25" customHeight="1">
      <c r="A85" s="538" t="s">
        <v>430</v>
      </c>
      <c r="B85" s="647" t="s">
        <v>435</v>
      </c>
      <c r="C85" s="686">
        <v>6.02566E-2</v>
      </c>
      <c r="D85" s="680">
        <v>3.5102399999999999E-2</v>
      </c>
      <c r="E85" s="681">
        <v>0.1754822</v>
      </c>
      <c r="F85" s="681">
        <v>0.1687816</v>
      </c>
      <c r="G85" s="682">
        <v>0</v>
      </c>
      <c r="H85" s="682">
        <v>0</v>
      </c>
      <c r="I85" s="683">
        <v>0</v>
      </c>
      <c r="J85" s="684">
        <v>0</v>
      </c>
      <c r="K85" s="680">
        <v>0</v>
      </c>
      <c r="L85" s="683">
        <v>0</v>
      </c>
      <c r="M85" s="660">
        <v>0</v>
      </c>
      <c r="N85" s="662"/>
      <c r="O85" s="673">
        <f t="shared" si="9"/>
        <v>0.43962279999999998</v>
      </c>
    </row>
    <row r="86" spans="1:15" s="487" customFormat="1" ht="29.25" customHeight="1">
      <c r="A86" s="538" t="s">
        <v>432</v>
      </c>
      <c r="B86" s="647" t="s">
        <v>437</v>
      </c>
      <c r="C86" s="686">
        <v>0.62445349999999999</v>
      </c>
      <c r="D86" s="680">
        <v>0.59274700000000002</v>
      </c>
      <c r="E86" s="681">
        <v>1.3229705</v>
      </c>
      <c r="F86" s="681">
        <v>1.3571991999999999</v>
      </c>
      <c r="G86" s="682">
        <v>1.4055438</v>
      </c>
      <c r="H86" s="682">
        <v>1.1422009</v>
      </c>
      <c r="I86" s="683">
        <v>0.97851500000000002</v>
      </c>
      <c r="J86" s="684">
        <v>0.41862140000000003</v>
      </c>
      <c r="K86" s="680">
        <v>0.34594359999999996</v>
      </c>
      <c r="L86" s="683">
        <v>0.76225130000000008</v>
      </c>
      <c r="M86" s="660">
        <v>0.718024</v>
      </c>
      <c r="N86" s="662">
        <v>1.066737</v>
      </c>
      <c r="O86" s="673">
        <f t="shared" si="9"/>
        <v>10.7352072</v>
      </c>
    </row>
    <row r="87" spans="1:15" s="487" customFormat="1" ht="29.25" customHeight="1">
      <c r="A87" s="538" t="s">
        <v>434</v>
      </c>
      <c r="B87" s="647" t="s">
        <v>439</v>
      </c>
      <c r="C87" s="686">
        <v>2.4306830000000001</v>
      </c>
      <c r="D87" s="680">
        <v>2.0696268999999998</v>
      </c>
      <c r="E87" s="681">
        <v>4.6108345000000002</v>
      </c>
      <c r="F87" s="681">
        <v>4.4777192999999995</v>
      </c>
      <c r="G87" s="682">
        <v>4.0488122000000004</v>
      </c>
      <c r="H87" s="682">
        <v>2.3312577000000001</v>
      </c>
      <c r="I87" s="683">
        <v>2.4523342000000001</v>
      </c>
      <c r="J87" s="684">
        <v>0.99642380000000008</v>
      </c>
      <c r="K87" s="680">
        <v>1.0472213000000001</v>
      </c>
      <c r="L87" s="683">
        <v>2.9690298999999998</v>
      </c>
      <c r="M87" s="660">
        <v>2.9535326</v>
      </c>
      <c r="N87" s="662">
        <v>4.2487962999999995</v>
      </c>
      <c r="O87" s="673">
        <f t="shared" si="9"/>
        <v>34.636271699999995</v>
      </c>
    </row>
    <row r="88" spans="1:15" s="487" customFormat="1" ht="29.25" customHeight="1">
      <c r="A88" s="538" t="s">
        <v>436</v>
      </c>
      <c r="B88" s="647" t="s">
        <v>630</v>
      </c>
      <c r="C88" s="686">
        <v>0.10687489999999999</v>
      </c>
      <c r="D88" s="680">
        <v>0.111427</v>
      </c>
      <c r="E88" s="681">
        <v>0.53344219999999998</v>
      </c>
      <c r="F88" s="681">
        <v>0.72229090000000007</v>
      </c>
      <c r="G88" s="686">
        <v>0.79875990000000008</v>
      </c>
      <c r="H88" s="682">
        <v>0.58456830000000004</v>
      </c>
      <c r="I88" s="683">
        <v>0.72543800000000003</v>
      </c>
      <c r="J88" s="684">
        <v>0.49149080000000001</v>
      </c>
      <c r="K88" s="680">
        <v>0.40051190000000003</v>
      </c>
      <c r="L88" s="683">
        <v>0.43649300000000002</v>
      </c>
      <c r="M88" s="660">
        <v>0.39446300000000001</v>
      </c>
      <c r="N88" s="662">
        <v>0.42372740000000003</v>
      </c>
      <c r="O88" s="673">
        <f t="shared" si="9"/>
        <v>5.7294872999999997</v>
      </c>
    </row>
    <row r="89" spans="1:15" s="487" customFormat="1" ht="29.25" customHeight="1">
      <c r="A89" s="538" t="s">
        <v>438</v>
      </c>
      <c r="B89" s="647" t="s">
        <v>631</v>
      </c>
      <c r="C89" s="686">
        <v>3.1063000000000002E-3</v>
      </c>
      <c r="D89" s="680">
        <v>2.745E-3</v>
      </c>
      <c r="E89" s="681">
        <v>0.75034999999999996</v>
      </c>
      <c r="F89" s="681">
        <v>0.97172999999999998</v>
      </c>
      <c r="G89" s="686">
        <v>0.92917499999999997</v>
      </c>
      <c r="H89" s="682">
        <v>0.70501499999999995</v>
      </c>
      <c r="I89" s="683">
        <v>0.50568999999999997</v>
      </c>
      <c r="J89" s="684">
        <v>7.7005000000000004E-2</v>
      </c>
      <c r="K89" s="680">
        <v>2.55588E-2</v>
      </c>
      <c r="L89" s="683">
        <v>3.6399000000000001E-2</v>
      </c>
      <c r="M89" s="660">
        <v>0.33097280000000001</v>
      </c>
      <c r="N89" s="662">
        <v>0.53087430000000002</v>
      </c>
      <c r="O89" s="673">
        <f t="shared" si="9"/>
        <v>4.8686211999999998</v>
      </c>
    </row>
    <row r="90" spans="1:15" s="487" customFormat="1" ht="29.25" customHeight="1">
      <c r="A90" s="538" t="s">
        <v>440</v>
      </c>
      <c r="B90" s="647" t="s">
        <v>632</v>
      </c>
      <c r="C90" s="686">
        <v>0.91708980000000007</v>
      </c>
      <c r="D90" s="680">
        <v>0.64784530000000007</v>
      </c>
      <c r="E90" s="681">
        <v>2.1514704999999998</v>
      </c>
      <c r="F90" s="681">
        <v>4.3882599999999998</v>
      </c>
      <c r="G90" s="686">
        <v>5.0442704999999997</v>
      </c>
      <c r="H90" s="682">
        <v>4.8815822000000004</v>
      </c>
      <c r="I90" s="683">
        <v>4.6314324000000004</v>
      </c>
      <c r="J90" s="684">
        <v>2.1410823999999997</v>
      </c>
      <c r="K90" s="680">
        <v>1.1126506</v>
      </c>
      <c r="L90" s="683">
        <v>1.5009804</v>
      </c>
      <c r="M90" s="660">
        <v>2.9828385000000002</v>
      </c>
      <c r="N90" s="662">
        <v>2.1062137999999999</v>
      </c>
      <c r="O90" s="673">
        <f t="shared" si="9"/>
        <v>32.505716399999997</v>
      </c>
    </row>
    <row r="91" spans="1:15" s="487" customFormat="1" ht="29.25" customHeight="1">
      <c r="A91" s="538" t="s">
        <v>441</v>
      </c>
      <c r="B91" s="647" t="s">
        <v>633</v>
      </c>
      <c r="C91" s="686">
        <v>0.64227540000000005</v>
      </c>
      <c r="D91" s="680">
        <v>0.45256620000000003</v>
      </c>
      <c r="E91" s="681">
        <v>0.50291200000000003</v>
      </c>
      <c r="F91" s="681">
        <v>1.3777216000000001</v>
      </c>
      <c r="G91" s="686">
        <v>1.5399323</v>
      </c>
      <c r="H91" s="682">
        <v>1.5207266000000002</v>
      </c>
      <c r="I91" s="683">
        <v>0.83773450000000005</v>
      </c>
      <c r="J91" s="684">
        <v>0.58587400000000001</v>
      </c>
      <c r="K91" s="680">
        <v>0.40352070000000001</v>
      </c>
      <c r="L91" s="683">
        <v>0.45701709999999995</v>
      </c>
      <c r="M91" s="660">
        <v>8.3162800000000009E-2</v>
      </c>
      <c r="N91" s="662">
        <v>0.41129659999999996</v>
      </c>
      <c r="O91" s="673">
        <f t="shared" si="9"/>
        <v>8.8147397999999999</v>
      </c>
    </row>
    <row r="92" spans="1:15" s="487" customFormat="1" ht="29.25" customHeight="1">
      <c r="A92" s="538" t="s">
        <v>442</v>
      </c>
      <c r="B92" s="647" t="s">
        <v>634</v>
      </c>
      <c r="C92" s="686">
        <v>0.34518500000000002</v>
      </c>
      <c r="D92" s="680">
        <v>0.32857999999999998</v>
      </c>
      <c r="E92" s="681">
        <v>0.86868880000000004</v>
      </c>
      <c r="F92" s="681">
        <v>0.77684540000000002</v>
      </c>
      <c r="G92" s="686">
        <v>0.53914839999999997</v>
      </c>
      <c r="H92" s="682">
        <v>0.38795990000000002</v>
      </c>
      <c r="I92" s="683">
        <v>0.43301090000000003</v>
      </c>
      <c r="J92" s="684">
        <v>0.12802630000000001</v>
      </c>
      <c r="K92" s="680">
        <v>0.14407600000000001</v>
      </c>
      <c r="L92" s="683">
        <v>0.55640080000000003</v>
      </c>
      <c r="M92" s="660">
        <v>0.57903499999999997</v>
      </c>
      <c r="N92" s="662">
        <v>0.69594290000000003</v>
      </c>
      <c r="O92" s="673">
        <f t="shared" si="9"/>
        <v>5.7828994000000007</v>
      </c>
    </row>
    <row r="93" spans="1:15" s="487" customFormat="1" ht="29.25" customHeight="1">
      <c r="A93" s="538" t="s">
        <v>443</v>
      </c>
      <c r="B93" s="649" t="s">
        <v>635</v>
      </c>
      <c r="C93" s="686">
        <v>3.2246200000000003E-2</v>
      </c>
      <c r="D93" s="680">
        <v>6.5900000000000003E-5</v>
      </c>
      <c r="E93" s="681">
        <v>0.374782</v>
      </c>
      <c r="F93" s="681">
        <v>0.61095619999999995</v>
      </c>
      <c r="G93" s="686">
        <v>0.74139719999999998</v>
      </c>
      <c r="H93" s="682">
        <v>0.65554880000000004</v>
      </c>
      <c r="I93" s="683">
        <v>0.52329879999999995</v>
      </c>
      <c r="J93" s="684">
        <v>0.18888350000000001</v>
      </c>
      <c r="K93" s="680">
        <v>0.24353079999999999</v>
      </c>
      <c r="L93" s="683">
        <v>0.39384000000000002</v>
      </c>
      <c r="M93" s="660">
        <v>0.55440049999999996</v>
      </c>
      <c r="N93" s="662">
        <v>0.41647190000000001</v>
      </c>
      <c r="O93" s="673">
        <f t="shared" si="9"/>
        <v>4.735421800000001</v>
      </c>
    </row>
    <row r="94" spans="1:15" s="487" customFormat="1" ht="29.25" customHeight="1">
      <c r="A94" s="538" t="s">
        <v>444</v>
      </c>
      <c r="B94" s="647" t="s">
        <v>636</v>
      </c>
      <c r="C94" s="686">
        <v>0.98055330000000007</v>
      </c>
      <c r="D94" s="680">
        <v>0.80823709999999993</v>
      </c>
      <c r="E94" s="681">
        <v>0.94226409999999994</v>
      </c>
      <c r="F94" s="681">
        <v>1.1431243</v>
      </c>
      <c r="G94" s="686">
        <v>1.2676273</v>
      </c>
      <c r="H94" s="682">
        <v>0.84118269999999995</v>
      </c>
      <c r="I94" s="683">
        <v>1.0495768999999999</v>
      </c>
      <c r="J94" s="684">
        <v>1.5463821000000002</v>
      </c>
      <c r="K94" s="680">
        <v>1.3545338999999998</v>
      </c>
      <c r="L94" s="683">
        <v>1.2464166999999999</v>
      </c>
      <c r="M94" s="660">
        <v>1.085809</v>
      </c>
      <c r="N94" s="662">
        <v>1.0145063000000001</v>
      </c>
      <c r="O94" s="673">
        <f t="shared" si="9"/>
        <v>13.280213699999999</v>
      </c>
    </row>
    <row r="95" spans="1:15" s="487" customFormat="1" ht="29.25" customHeight="1">
      <c r="A95" s="538" t="s">
        <v>445</v>
      </c>
      <c r="B95" s="647" t="s">
        <v>637</v>
      </c>
      <c r="C95" s="686">
        <v>4.7592000000000002E-2</v>
      </c>
      <c r="D95" s="680">
        <v>3.8153300000000001E-2</v>
      </c>
      <c r="E95" s="681">
        <v>0.2270855</v>
      </c>
      <c r="F95" s="681">
        <v>0.4591365</v>
      </c>
      <c r="G95" s="686">
        <v>0.49067559999999999</v>
      </c>
      <c r="H95" s="680">
        <v>0.3519796</v>
      </c>
      <c r="I95" s="683">
        <v>0.31837470000000001</v>
      </c>
      <c r="J95" s="684">
        <v>0.1025044</v>
      </c>
      <c r="K95" s="680">
        <v>0.1366716</v>
      </c>
      <c r="L95" s="683">
        <v>0.1550154</v>
      </c>
      <c r="M95" s="660">
        <v>0.10065549999999999</v>
      </c>
      <c r="N95" s="662">
        <v>0.10091860000000001</v>
      </c>
      <c r="O95" s="673">
        <f t="shared" si="9"/>
        <v>2.5287626999999997</v>
      </c>
    </row>
    <row r="96" spans="1:15" s="487" customFormat="1" ht="29.25" customHeight="1">
      <c r="A96" s="538" t="s">
        <v>446</v>
      </c>
      <c r="B96" s="647" t="s">
        <v>638</v>
      </c>
      <c r="C96" s="686">
        <v>0.3729131</v>
      </c>
      <c r="D96" s="680">
        <v>0.3351152</v>
      </c>
      <c r="E96" s="681">
        <v>1.6825639999999999</v>
      </c>
      <c r="F96" s="681">
        <v>2.1697867999999998</v>
      </c>
      <c r="G96" s="686">
        <v>2.3599026000000003</v>
      </c>
      <c r="H96" s="680">
        <v>0.43818840000000003</v>
      </c>
      <c r="I96" s="683">
        <v>1.4511799999999999</v>
      </c>
      <c r="J96" s="684">
        <v>0.71509140000000004</v>
      </c>
      <c r="K96" s="680">
        <v>1.4134802</v>
      </c>
      <c r="L96" s="683">
        <v>0.86218509999999993</v>
      </c>
      <c r="M96" s="660">
        <v>0.69626619999999995</v>
      </c>
      <c r="N96" s="662">
        <v>1.0002469</v>
      </c>
      <c r="O96" s="673">
        <f t="shared" si="9"/>
        <v>13.4969199</v>
      </c>
    </row>
    <row r="97" spans="1:15" s="487" customFormat="1" ht="29.25" customHeight="1">
      <c r="A97" s="538" t="s">
        <v>447</v>
      </c>
      <c r="B97" s="647" t="s">
        <v>639</v>
      </c>
      <c r="C97" s="686">
        <v>0.37181909999999996</v>
      </c>
      <c r="D97" s="680">
        <v>0.2346184</v>
      </c>
      <c r="E97" s="681">
        <v>1.4202979</v>
      </c>
      <c r="F97" s="681">
        <v>1.5603551</v>
      </c>
      <c r="G97" s="686">
        <v>1.576389</v>
      </c>
      <c r="H97" s="680">
        <v>1.1229036999999999</v>
      </c>
      <c r="I97" s="683">
        <v>0.97649319999999995</v>
      </c>
      <c r="J97" s="684">
        <v>0.32060609999999995</v>
      </c>
      <c r="K97" s="695">
        <v>0.50782110000000003</v>
      </c>
      <c r="L97" s="683">
        <v>1.0525415</v>
      </c>
      <c r="M97" s="660">
        <v>1.1207328000000001</v>
      </c>
      <c r="N97" s="662">
        <v>1.2018074999999999</v>
      </c>
      <c r="O97" s="673">
        <f t="shared" si="9"/>
        <v>11.4663854</v>
      </c>
    </row>
    <row r="98" spans="1:15" s="487" customFormat="1" ht="29.25" customHeight="1">
      <c r="A98" s="538" t="s">
        <v>448</v>
      </c>
      <c r="B98" s="647" t="s">
        <v>640</v>
      </c>
      <c r="C98" s="686">
        <v>1.3583802</v>
      </c>
      <c r="D98" s="680">
        <v>0.91229669999999996</v>
      </c>
      <c r="E98" s="681">
        <v>5.2293253000000002</v>
      </c>
      <c r="F98" s="681">
        <v>5.4642051</v>
      </c>
      <c r="G98" s="686">
        <v>5.2973875999999995</v>
      </c>
      <c r="H98" s="680">
        <v>3.6897215000000001</v>
      </c>
      <c r="I98" s="683">
        <v>3.1190061</v>
      </c>
      <c r="J98" s="684">
        <v>1.1112013000000001</v>
      </c>
      <c r="K98" s="680">
        <v>1.7456601</v>
      </c>
      <c r="L98" s="683">
        <v>3.5786769999999999</v>
      </c>
      <c r="M98" s="660">
        <v>3.7943528</v>
      </c>
      <c r="N98" s="662">
        <v>4.0694999999999997</v>
      </c>
      <c r="O98" s="673">
        <f t="shared" si="9"/>
        <v>39.369713699999998</v>
      </c>
    </row>
    <row r="99" spans="1:15" s="487" customFormat="1" ht="29.25" customHeight="1">
      <c r="A99" s="538" t="s">
        <v>449</v>
      </c>
      <c r="B99" s="647" t="s">
        <v>641</v>
      </c>
      <c r="C99" s="696">
        <v>1.1171982</v>
      </c>
      <c r="D99" s="680">
        <v>0.99159269999999999</v>
      </c>
      <c r="E99" s="681">
        <v>3.456353</v>
      </c>
      <c r="F99" s="681">
        <v>3.4903017999999997</v>
      </c>
      <c r="G99" s="696">
        <v>3.2777398</v>
      </c>
      <c r="H99" s="680">
        <v>2.2362922999999997</v>
      </c>
      <c r="I99" s="683">
        <v>2.0698560000000001</v>
      </c>
      <c r="J99" s="684">
        <v>0.79777100000000001</v>
      </c>
      <c r="K99" s="680">
        <v>1.1752568999999999</v>
      </c>
      <c r="L99" s="684">
        <v>2.2677021000000002</v>
      </c>
      <c r="M99" s="661">
        <v>2.3523072999999997</v>
      </c>
      <c r="N99" s="662">
        <v>3.0649459000000001</v>
      </c>
      <c r="O99" s="673">
        <f t="shared" si="9"/>
        <v>26.297317000000003</v>
      </c>
    </row>
    <row r="100" spans="1:15" s="487" customFormat="1" ht="29.25" customHeight="1">
      <c r="A100" s="538" t="s">
        <v>450</v>
      </c>
      <c r="B100" s="647" t="s">
        <v>452</v>
      </c>
      <c r="C100" s="696">
        <v>0.2180704</v>
      </c>
      <c r="D100" s="680">
        <v>0.14292960000000002</v>
      </c>
      <c r="E100" s="681">
        <v>0.21607999999999999</v>
      </c>
      <c r="F100" s="681">
        <v>0.29291540000000005</v>
      </c>
      <c r="G100" s="696">
        <v>0.17427799999999999</v>
      </c>
      <c r="H100" s="680">
        <v>3.43252E-2</v>
      </c>
      <c r="I100" s="683">
        <v>8.3640600000000009E-2</v>
      </c>
      <c r="J100" s="684">
        <v>0</v>
      </c>
      <c r="K100" s="680">
        <v>0</v>
      </c>
      <c r="L100" s="684">
        <v>8.1051999999999999E-2</v>
      </c>
      <c r="M100" s="661">
        <v>0.19329440000000001</v>
      </c>
      <c r="N100" s="662">
        <v>0.155471</v>
      </c>
      <c r="O100" s="673">
        <f t="shared" si="9"/>
        <v>1.5920566</v>
      </c>
    </row>
    <row r="101" spans="1:15" s="487" customFormat="1" ht="29.25" customHeight="1">
      <c r="A101" s="538" t="s">
        <v>451</v>
      </c>
      <c r="B101" s="647" t="s">
        <v>454</v>
      </c>
      <c r="C101" s="696">
        <v>0.26219790000000004</v>
      </c>
      <c r="D101" s="680">
        <v>0.1705439</v>
      </c>
      <c r="E101" s="681">
        <v>1.1147146999999999</v>
      </c>
      <c r="F101" s="681">
        <v>1.4811173</v>
      </c>
      <c r="G101" s="696">
        <v>1.1911438999999999</v>
      </c>
      <c r="H101" s="680">
        <v>1.1230356000000001</v>
      </c>
      <c r="I101" s="683">
        <v>0.98005140000000002</v>
      </c>
      <c r="J101" s="684">
        <v>0.47838170000000002</v>
      </c>
      <c r="K101" s="680">
        <v>0.25683149999999999</v>
      </c>
      <c r="L101" s="684">
        <v>0.36645709999999998</v>
      </c>
      <c r="M101" s="661">
        <v>1.1349556999999999</v>
      </c>
      <c r="N101" s="662">
        <v>0.99164759999999996</v>
      </c>
      <c r="O101" s="673">
        <f t="shared" si="9"/>
        <v>9.5510783000000004</v>
      </c>
    </row>
    <row r="102" spans="1:15" s="487" customFormat="1" ht="29.25" customHeight="1">
      <c r="A102" s="538" t="s">
        <v>453</v>
      </c>
      <c r="B102" s="647" t="s">
        <v>456</v>
      </c>
      <c r="C102" s="686">
        <v>0.2370816</v>
      </c>
      <c r="D102" s="680">
        <v>0.1269324</v>
      </c>
      <c r="E102" s="681">
        <v>0.90500760000000002</v>
      </c>
      <c r="F102" s="681">
        <v>1.3519724</v>
      </c>
      <c r="G102" s="696">
        <v>1.3322255000000001</v>
      </c>
      <c r="H102" s="680">
        <v>1.1839329999999999</v>
      </c>
      <c r="I102" s="683">
        <v>1.1186499999999999</v>
      </c>
      <c r="J102" s="684">
        <v>0.61838950000000004</v>
      </c>
      <c r="K102" s="680">
        <v>0.23022579999999998</v>
      </c>
      <c r="L102" s="683">
        <v>0.2496321</v>
      </c>
      <c r="M102" s="660">
        <v>0.7879718</v>
      </c>
      <c r="N102" s="662">
        <v>0.74034319999999998</v>
      </c>
      <c r="O102" s="673">
        <f t="shared" si="9"/>
        <v>8.8823649000000007</v>
      </c>
    </row>
    <row r="103" spans="1:15" s="487" customFormat="1" ht="29.25" customHeight="1">
      <c r="A103" s="538" t="s">
        <v>455</v>
      </c>
      <c r="B103" s="647" t="s">
        <v>642</v>
      </c>
      <c r="C103" s="686">
        <v>1.2645423999999998</v>
      </c>
      <c r="D103" s="680">
        <v>0.84224769999999993</v>
      </c>
      <c r="E103" s="681">
        <v>3.2293691</v>
      </c>
      <c r="F103" s="681">
        <v>4.6408486</v>
      </c>
      <c r="G103" s="696">
        <v>6.3165332999999997</v>
      </c>
      <c r="H103" s="680">
        <v>6.3460359999999998</v>
      </c>
      <c r="I103" s="683">
        <v>6.0099579000000007</v>
      </c>
      <c r="J103" s="684">
        <v>6.8142779999999998</v>
      </c>
      <c r="K103" s="680">
        <v>3.9068157999999999</v>
      </c>
      <c r="L103" s="683">
        <v>2.7548237000000002</v>
      </c>
      <c r="M103" s="660">
        <v>4.1129531999999998</v>
      </c>
      <c r="N103" s="662">
        <v>2.9946155999999999</v>
      </c>
      <c r="O103" s="673">
        <f t="shared" si="9"/>
        <v>49.233021299999997</v>
      </c>
    </row>
    <row r="104" spans="1:15" s="487" customFormat="1" ht="29.25" customHeight="1">
      <c r="A104" s="538" t="s">
        <v>457</v>
      </c>
      <c r="B104" s="647" t="s">
        <v>458</v>
      </c>
      <c r="C104" s="697">
        <v>4.7804300000000001E-2</v>
      </c>
      <c r="D104" s="680">
        <v>6.5575700000000001E-2</v>
      </c>
      <c r="E104" s="681">
        <v>0.1146267</v>
      </c>
      <c r="F104" s="681">
        <v>0.15406879999999998</v>
      </c>
      <c r="G104" s="696">
        <v>0.13097739999999999</v>
      </c>
      <c r="H104" s="680">
        <v>4.5620099999999997E-2</v>
      </c>
      <c r="I104" s="683">
        <v>0.107241</v>
      </c>
      <c r="J104" s="684">
        <v>9.4441600000000001E-2</v>
      </c>
      <c r="K104" s="680">
        <v>7.9796500000000006E-2</v>
      </c>
      <c r="L104" s="698">
        <v>4.7090300000000002E-2</v>
      </c>
      <c r="M104" s="671">
        <v>5.3363300000000002E-2</v>
      </c>
      <c r="N104" s="662">
        <v>0.10991869999999999</v>
      </c>
      <c r="O104" s="673">
        <f t="shared" si="9"/>
        <v>1.0505244</v>
      </c>
    </row>
    <row r="105" spans="1:15" s="487" customFormat="1" ht="29.25" customHeight="1">
      <c r="A105" s="538" t="s">
        <v>459</v>
      </c>
      <c r="B105" s="647" t="s">
        <v>643</v>
      </c>
      <c r="C105" s="686">
        <v>0.51012869999999999</v>
      </c>
      <c r="D105" s="680">
        <v>0.34088200000000002</v>
      </c>
      <c r="E105" s="681">
        <v>2.0544606000000001</v>
      </c>
      <c r="F105" s="681">
        <v>3.6794847000000002</v>
      </c>
      <c r="G105" s="696">
        <v>4.9722496999999999</v>
      </c>
      <c r="H105" s="680">
        <v>4.2974739</v>
      </c>
      <c r="I105" s="683">
        <v>2.8709758999999999</v>
      </c>
      <c r="J105" s="684">
        <v>1.0970116999999999</v>
      </c>
      <c r="K105" s="680">
        <v>0.57120969999999993</v>
      </c>
      <c r="L105" s="683">
        <v>0.81108340000000001</v>
      </c>
      <c r="M105" s="660">
        <v>2.4022702000000002</v>
      </c>
      <c r="N105" s="662">
        <v>1.335501</v>
      </c>
      <c r="O105" s="673">
        <f t="shared" si="9"/>
        <v>24.942731500000004</v>
      </c>
    </row>
    <row r="106" spans="1:15" s="487" customFormat="1" ht="29.25" customHeight="1">
      <c r="A106" s="538" t="s">
        <v>460</v>
      </c>
      <c r="B106" s="647" t="s">
        <v>644</v>
      </c>
      <c r="C106" s="686">
        <v>0.94022719999999993</v>
      </c>
      <c r="D106" s="680">
        <v>0.61976109999999995</v>
      </c>
      <c r="E106" s="681">
        <v>4.7116009000000005</v>
      </c>
      <c r="F106" s="681">
        <v>6.0300965999999994</v>
      </c>
      <c r="G106" s="696">
        <v>7.4893507000000001</v>
      </c>
      <c r="H106" s="680">
        <v>5.6788305999999995</v>
      </c>
      <c r="I106" s="683">
        <v>3.4706446</v>
      </c>
      <c r="J106" s="684">
        <v>1.4088821</v>
      </c>
      <c r="K106" s="680">
        <v>0.82508899999999996</v>
      </c>
      <c r="L106" s="683">
        <v>1.1012227999999999</v>
      </c>
      <c r="M106" s="660">
        <v>3.8404697000000003</v>
      </c>
      <c r="N106" s="662">
        <v>2.6913800000000001</v>
      </c>
      <c r="O106" s="673">
        <f t="shared" si="9"/>
        <v>38.807555300000004</v>
      </c>
    </row>
    <row r="107" spans="1:15" s="487" customFormat="1" ht="29.25" customHeight="1">
      <c r="A107" s="538" t="s">
        <v>461</v>
      </c>
      <c r="B107" s="647" t="s">
        <v>462</v>
      </c>
      <c r="C107" s="686">
        <v>0.44675509999999996</v>
      </c>
      <c r="D107" s="699">
        <v>0.21174609999999999</v>
      </c>
      <c r="E107" s="681">
        <v>4.7950591999999999</v>
      </c>
      <c r="F107" s="681">
        <v>5.5271192000000005</v>
      </c>
      <c r="G107" s="696">
        <v>5.9069304000000002</v>
      </c>
      <c r="H107" s="680">
        <v>3.3606845999999999</v>
      </c>
      <c r="I107" s="683">
        <v>2.1993772999999996</v>
      </c>
      <c r="J107" s="684">
        <v>0.47173770000000004</v>
      </c>
      <c r="K107" s="680">
        <v>0.20691720000000002</v>
      </c>
      <c r="L107" s="683">
        <v>0.25114950000000003</v>
      </c>
      <c r="M107" s="660">
        <v>0.84493399999999996</v>
      </c>
      <c r="N107" s="662">
        <v>1.0277064</v>
      </c>
      <c r="O107" s="673">
        <f t="shared" si="9"/>
        <v>25.250116699999996</v>
      </c>
    </row>
    <row r="108" spans="1:15" s="487" customFormat="1" ht="29.25" customHeight="1">
      <c r="A108" s="538" t="s">
        <v>463</v>
      </c>
      <c r="B108" s="647" t="s">
        <v>464</v>
      </c>
      <c r="C108" s="686">
        <v>0.23957279999999997</v>
      </c>
      <c r="D108" s="700">
        <v>0.22151310000000002</v>
      </c>
      <c r="E108" s="681">
        <v>0.65805469999999999</v>
      </c>
      <c r="F108" s="681">
        <v>1.0414631999999999</v>
      </c>
      <c r="G108" s="696">
        <v>1.3110390000000001</v>
      </c>
      <c r="H108" s="680">
        <v>1.0416501999999999</v>
      </c>
      <c r="I108" s="683">
        <v>1.1812093000000001</v>
      </c>
      <c r="J108" s="684">
        <v>0.82715539999999999</v>
      </c>
      <c r="K108" s="680">
        <v>0.56559230000000005</v>
      </c>
      <c r="L108" s="683">
        <v>0.48113940000000005</v>
      </c>
      <c r="M108" s="660">
        <v>0.40272820000000004</v>
      </c>
      <c r="N108" s="662">
        <v>0.4226647</v>
      </c>
      <c r="O108" s="673">
        <f t="shared" si="9"/>
        <v>8.3937822999999998</v>
      </c>
    </row>
    <row r="109" spans="1:15" s="487" customFormat="1" ht="29.25" customHeight="1">
      <c r="A109" s="538" t="s">
        <v>465</v>
      </c>
      <c r="B109" s="647" t="s">
        <v>645</v>
      </c>
      <c r="C109" s="686"/>
      <c r="D109" s="699">
        <v>0</v>
      </c>
      <c r="E109" s="681">
        <v>0.21674189999999999</v>
      </c>
      <c r="F109" s="681">
        <v>0.35870999999999997</v>
      </c>
      <c r="G109" s="696">
        <v>0.17193</v>
      </c>
      <c r="H109" s="701">
        <v>0</v>
      </c>
      <c r="I109" s="683">
        <v>0.1855425</v>
      </c>
      <c r="J109" s="684">
        <v>0.26224579999999997</v>
      </c>
      <c r="K109" s="680">
        <v>0.17329329999999998</v>
      </c>
      <c r="L109" s="683">
        <v>9.7359100000000004E-2</v>
      </c>
      <c r="M109" s="660">
        <v>3.8814800000000003E-2</v>
      </c>
      <c r="N109" s="662">
        <v>0.47450759999999997</v>
      </c>
      <c r="O109" s="673">
        <f t="shared" si="9"/>
        <v>1.9791450000000002</v>
      </c>
    </row>
    <row r="110" spans="1:15" s="487" customFormat="1" ht="29.25" customHeight="1">
      <c r="A110" s="538" t="s">
        <v>466</v>
      </c>
      <c r="B110" s="647" t="s">
        <v>646</v>
      </c>
      <c r="C110" s="686">
        <v>2.8119E-3</v>
      </c>
      <c r="D110" s="699">
        <v>7.8530600000000006E-2</v>
      </c>
      <c r="E110" s="681">
        <v>0.25034139999999999</v>
      </c>
      <c r="F110" s="681">
        <v>0.33333809999999997</v>
      </c>
      <c r="G110" s="696">
        <v>0.44288040000000001</v>
      </c>
      <c r="H110" s="680">
        <v>0.55621140000000002</v>
      </c>
      <c r="I110" s="683">
        <v>0.64568309999999995</v>
      </c>
      <c r="J110" s="684">
        <v>0.63222390000000006</v>
      </c>
      <c r="K110" s="680">
        <v>0.57541109999999995</v>
      </c>
      <c r="L110" s="683">
        <v>0.43613629999999998</v>
      </c>
      <c r="M110" s="660">
        <v>0.30259020000000003</v>
      </c>
      <c r="N110" s="662">
        <v>0.25616870000000003</v>
      </c>
      <c r="O110" s="673">
        <f t="shared" si="9"/>
        <v>4.5123271000000003</v>
      </c>
    </row>
    <row r="111" spans="1:15" s="487" customFormat="1" ht="29.25" customHeight="1">
      <c r="A111" s="538" t="s">
        <v>467</v>
      </c>
      <c r="B111" s="649" t="s">
        <v>647</v>
      </c>
      <c r="C111" s="686">
        <v>0.25242979999999998</v>
      </c>
      <c r="D111" s="700">
        <v>0.18106160000000002</v>
      </c>
      <c r="E111" s="681">
        <v>0.63078919999999994</v>
      </c>
      <c r="F111" s="681">
        <v>0.9700143</v>
      </c>
      <c r="G111" s="696">
        <v>0.79941960000000001</v>
      </c>
      <c r="H111" s="680">
        <v>1.1142103000000001</v>
      </c>
      <c r="I111" s="683">
        <v>1.3031666000000002</v>
      </c>
      <c r="J111" s="684">
        <v>1.0273620999999999</v>
      </c>
      <c r="K111" s="680">
        <v>0.7638678000000001</v>
      </c>
      <c r="L111" s="683">
        <v>0.63490690000000005</v>
      </c>
      <c r="M111" s="660">
        <v>0.48348959999999996</v>
      </c>
      <c r="N111" s="662">
        <v>0.43625159999999996</v>
      </c>
      <c r="O111" s="673">
        <f t="shared" si="9"/>
        <v>8.596969399999999</v>
      </c>
    </row>
    <row r="112" spans="1:15" s="487" customFormat="1" ht="29.25" customHeight="1">
      <c r="A112" s="538" t="s">
        <v>468</v>
      </c>
      <c r="B112" s="647" t="s">
        <v>648</v>
      </c>
      <c r="C112" s="686">
        <v>0.1839701</v>
      </c>
      <c r="D112" s="699">
        <v>0.1338685</v>
      </c>
      <c r="E112" s="681">
        <v>0.36260770000000003</v>
      </c>
      <c r="F112" s="681">
        <v>0.56567849999999997</v>
      </c>
      <c r="G112" s="696">
        <v>0.54537369999999996</v>
      </c>
      <c r="H112" s="680">
        <v>0.65366380000000002</v>
      </c>
      <c r="I112" s="683">
        <v>0.76192070000000001</v>
      </c>
      <c r="J112" s="684">
        <v>0.64794810000000003</v>
      </c>
      <c r="K112" s="680">
        <v>0.5107389</v>
      </c>
      <c r="L112" s="683">
        <v>0.42273579999999999</v>
      </c>
      <c r="M112" s="660">
        <v>0.35428850000000001</v>
      </c>
      <c r="N112" s="662">
        <v>0.341198</v>
      </c>
      <c r="O112" s="673">
        <f t="shared" si="9"/>
        <v>5.4839922999999997</v>
      </c>
    </row>
    <row r="113" spans="1:15" s="487" customFormat="1" ht="29.25" customHeight="1">
      <c r="A113" s="538" t="s">
        <v>469</v>
      </c>
      <c r="B113" s="647" t="s">
        <v>649</v>
      </c>
      <c r="C113" s="686">
        <v>1.5844500000000001E-2</v>
      </c>
      <c r="D113" s="699">
        <v>0.11670609999999999</v>
      </c>
      <c r="E113" s="681">
        <v>0.583067</v>
      </c>
      <c r="F113" s="681">
        <v>0.93778069999999991</v>
      </c>
      <c r="G113" s="696">
        <v>0.44074159999999996</v>
      </c>
      <c r="H113" s="680">
        <v>0.75232100000000002</v>
      </c>
      <c r="I113" s="683">
        <v>1.0807438999999999</v>
      </c>
      <c r="J113" s="684">
        <v>0.71025649999999996</v>
      </c>
      <c r="K113" s="680">
        <v>0.66323690000000002</v>
      </c>
      <c r="L113" s="683">
        <v>0.36456820000000001</v>
      </c>
      <c r="M113" s="660">
        <v>0.43782670000000001</v>
      </c>
      <c r="N113" s="662">
        <v>0.49645470000000003</v>
      </c>
      <c r="O113" s="673">
        <f t="shared" si="9"/>
        <v>6.5995478000000007</v>
      </c>
    </row>
    <row r="114" spans="1:15" s="487" customFormat="1" ht="29.25" customHeight="1">
      <c r="A114" s="538" t="s">
        <v>470</v>
      </c>
      <c r="B114" s="647" t="s">
        <v>650</v>
      </c>
      <c r="C114" s="686">
        <v>0.25237850000000001</v>
      </c>
      <c r="D114" s="699">
        <v>0.18245239999999999</v>
      </c>
      <c r="E114" s="681">
        <v>0.2017979</v>
      </c>
      <c r="F114" s="681">
        <v>0.18671940000000001</v>
      </c>
      <c r="G114" s="696">
        <v>0.1705547</v>
      </c>
      <c r="H114" s="680">
        <v>5.7925300000000006E-2</v>
      </c>
      <c r="I114" s="683">
        <v>2.6595999999999998E-3</v>
      </c>
      <c r="J114" s="684">
        <v>6.3289999999999993E-4</v>
      </c>
      <c r="K114" s="680">
        <v>5.4533600000000002E-2</v>
      </c>
      <c r="L114" s="683">
        <v>0.1394764</v>
      </c>
      <c r="M114" s="660">
        <v>0.1642323</v>
      </c>
      <c r="N114" s="662">
        <v>0.13465650000000001</v>
      </c>
      <c r="O114" s="673">
        <f t="shared" si="9"/>
        <v>1.5480194999999999</v>
      </c>
    </row>
    <row r="115" spans="1:15" s="487" customFormat="1" ht="29.25" customHeight="1">
      <c r="A115" s="538" t="s">
        <v>471</v>
      </c>
      <c r="B115" s="647" t="s">
        <v>651</v>
      </c>
      <c r="C115" s="686">
        <v>0.13349260000000002</v>
      </c>
      <c r="D115" s="699">
        <v>7.9396600000000012E-2</v>
      </c>
      <c r="E115" s="681">
        <v>0.36404059999999999</v>
      </c>
      <c r="F115" s="681">
        <v>0.59956589999999998</v>
      </c>
      <c r="G115" s="696">
        <v>0.65499890000000005</v>
      </c>
      <c r="H115" s="680">
        <v>0.61832980000000004</v>
      </c>
      <c r="I115" s="683">
        <v>0.6558619</v>
      </c>
      <c r="J115" s="684">
        <v>0.49438390000000004</v>
      </c>
      <c r="K115" s="680">
        <v>0.31272509999999998</v>
      </c>
      <c r="L115" s="686">
        <v>0.36935699999999999</v>
      </c>
      <c r="M115" s="560">
        <v>0.51855209999999996</v>
      </c>
      <c r="N115" s="662">
        <v>0.42722959999999999</v>
      </c>
      <c r="O115" s="673">
        <f t="shared" si="9"/>
        <v>5.2279339999999994</v>
      </c>
    </row>
    <row r="116" spans="1:15" s="487" customFormat="1" ht="29.25" customHeight="1">
      <c r="A116" s="538" t="s">
        <v>472</v>
      </c>
      <c r="B116" s="647" t="s">
        <v>652</v>
      </c>
      <c r="C116" s="686">
        <v>0.17125850000000001</v>
      </c>
      <c r="D116" s="699">
        <v>0.10671539999999999</v>
      </c>
      <c r="E116" s="681">
        <v>1.4328668999999998</v>
      </c>
      <c r="F116" s="681">
        <v>1.7569616000000001</v>
      </c>
      <c r="G116" s="696">
        <v>1.7939091999999999</v>
      </c>
      <c r="H116" s="680">
        <v>1.6278108999999998</v>
      </c>
      <c r="I116" s="683">
        <v>1.1886367</v>
      </c>
      <c r="J116" s="684">
        <v>0.43176599999999998</v>
      </c>
      <c r="K116" s="680">
        <v>0.2900799</v>
      </c>
      <c r="L116" s="686">
        <v>0.30713390000000002</v>
      </c>
      <c r="M116" s="560">
        <v>0.67519909999999994</v>
      </c>
      <c r="N116" s="662">
        <v>0.86365219999999998</v>
      </c>
      <c r="O116" s="673">
        <f t="shared" si="9"/>
        <v>10.645990300000001</v>
      </c>
    </row>
    <row r="117" spans="1:15" s="487" customFormat="1" ht="29.25" customHeight="1">
      <c r="A117" s="538" t="s">
        <v>473</v>
      </c>
      <c r="B117" s="647" t="s">
        <v>653</v>
      </c>
      <c r="C117" s="686">
        <v>0.13977500000000001</v>
      </c>
      <c r="D117" s="699">
        <v>7.0392399999999994E-2</v>
      </c>
      <c r="E117" s="681">
        <v>0.76880510000000002</v>
      </c>
      <c r="F117" s="681">
        <v>0.94950540000000005</v>
      </c>
      <c r="G117" s="696">
        <v>1.3216315000000001</v>
      </c>
      <c r="H117" s="680">
        <v>1.1673063000000001</v>
      </c>
      <c r="I117" s="683">
        <v>0.91232419999999992</v>
      </c>
      <c r="J117" s="684">
        <v>0.45411979999999996</v>
      </c>
      <c r="K117" s="680">
        <v>0.18219429999999998</v>
      </c>
      <c r="L117" s="686">
        <v>0.20035359999999999</v>
      </c>
      <c r="M117" s="560">
        <v>0.71657480000000007</v>
      </c>
      <c r="N117" s="662">
        <v>0.68076269999999994</v>
      </c>
      <c r="O117" s="673">
        <f t="shared" si="9"/>
        <v>7.5637450999999993</v>
      </c>
    </row>
    <row r="118" spans="1:15" s="487" customFormat="1" ht="29.25" customHeight="1">
      <c r="A118" s="538" t="s">
        <v>474</v>
      </c>
      <c r="B118" s="647" t="s">
        <v>654</v>
      </c>
      <c r="C118" s="686">
        <v>2.701606</v>
      </c>
      <c r="D118" s="699">
        <v>2.5034793999999998</v>
      </c>
      <c r="E118" s="681">
        <v>3.5148735000000002</v>
      </c>
      <c r="F118" s="681">
        <v>4.3038921999999999</v>
      </c>
      <c r="G118" s="696">
        <v>5.2858535</v>
      </c>
      <c r="H118" s="680">
        <v>3.9729692000000001</v>
      </c>
      <c r="I118" s="683">
        <v>3.3897691000000001</v>
      </c>
      <c r="J118" s="684">
        <v>2.5011862999999996</v>
      </c>
      <c r="K118" s="680">
        <v>2.7522565999999999</v>
      </c>
      <c r="L118" s="686">
        <v>2.764208</v>
      </c>
      <c r="M118" s="560">
        <v>2.7165406000000001</v>
      </c>
      <c r="N118" s="662">
        <v>2.8552729000000001</v>
      </c>
      <c r="O118" s="673">
        <f t="shared" si="9"/>
        <v>39.261907300000004</v>
      </c>
    </row>
    <row r="119" spans="1:15" s="487" customFormat="1" ht="29.25" customHeight="1">
      <c r="A119" s="538" t="s">
        <v>475</v>
      </c>
      <c r="B119" s="647" t="s">
        <v>655</v>
      </c>
      <c r="C119" s="686">
        <v>0.65963890000000003</v>
      </c>
      <c r="D119" s="699">
        <v>0.6057728</v>
      </c>
      <c r="E119" s="682">
        <v>1.0419970999999999</v>
      </c>
      <c r="F119" s="682">
        <v>1.0552613</v>
      </c>
      <c r="G119" s="682">
        <v>1.0783613999999999</v>
      </c>
      <c r="H119" s="680">
        <v>0.97407699999999997</v>
      </c>
      <c r="I119" s="683">
        <v>0.83962760000000003</v>
      </c>
      <c r="J119" s="684">
        <v>0.50918259999999993</v>
      </c>
      <c r="K119" s="680">
        <v>0.72045749999999997</v>
      </c>
      <c r="L119" s="682">
        <v>0.80882559999999992</v>
      </c>
      <c r="M119" s="659">
        <v>0.8104384</v>
      </c>
      <c r="N119" s="662">
        <v>0.82698450000000001</v>
      </c>
      <c r="O119" s="673">
        <f t="shared" si="9"/>
        <v>9.930624700000001</v>
      </c>
    </row>
    <row r="120" spans="1:15" s="487" customFormat="1" ht="29.25" customHeight="1">
      <c r="A120" s="538" t="s">
        <v>476</v>
      </c>
      <c r="B120" s="647" t="s">
        <v>479</v>
      </c>
      <c r="C120" s="686">
        <v>0</v>
      </c>
      <c r="D120" s="702">
        <v>0</v>
      </c>
      <c r="E120" s="703">
        <v>0</v>
      </c>
      <c r="F120" s="703">
        <v>0</v>
      </c>
      <c r="G120" s="703">
        <v>0.8063034</v>
      </c>
      <c r="H120" s="680">
        <v>0.87368619999999997</v>
      </c>
      <c r="I120" s="683">
        <v>1.0759080000000001</v>
      </c>
      <c r="J120" s="684">
        <v>0.73682519999999996</v>
      </c>
      <c r="K120" s="680">
        <v>1.0493329</v>
      </c>
      <c r="L120" s="682">
        <v>0.83458869999999996</v>
      </c>
      <c r="M120" s="659">
        <v>0.69133509999999998</v>
      </c>
      <c r="N120" s="662">
        <v>0.69579390000000008</v>
      </c>
      <c r="O120" s="673">
        <f t="shared" si="9"/>
        <v>6.7637734000000007</v>
      </c>
    </row>
    <row r="121" spans="1:15" s="487" customFormat="1" ht="29.25" customHeight="1">
      <c r="A121" s="538" t="s">
        <v>477</v>
      </c>
      <c r="B121" s="647" t="s">
        <v>480</v>
      </c>
      <c r="C121" s="686">
        <v>0</v>
      </c>
      <c r="D121" s="699">
        <v>0</v>
      </c>
      <c r="E121" s="682">
        <v>0</v>
      </c>
      <c r="F121" s="682">
        <v>0</v>
      </c>
      <c r="G121" s="682">
        <v>0</v>
      </c>
      <c r="H121" s="704">
        <v>0</v>
      </c>
      <c r="I121" s="705">
        <v>0.3251465</v>
      </c>
      <c r="J121" s="684">
        <v>0.40661609999999998</v>
      </c>
      <c r="K121" s="680">
        <v>0.31960079999999996</v>
      </c>
      <c r="L121" s="682">
        <v>0.25462299999999999</v>
      </c>
      <c r="M121" s="659">
        <v>0.2017574</v>
      </c>
      <c r="N121" s="672">
        <v>0.20865510000000001</v>
      </c>
      <c r="O121" s="673">
        <f t="shared" si="9"/>
        <v>1.7163988999999999</v>
      </c>
    </row>
    <row r="122" spans="1:15" s="487" customFormat="1" ht="29.25" customHeight="1">
      <c r="A122" s="538" t="s">
        <v>478</v>
      </c>
      <c r="B122" s="733" t="s">
        <v>656</v>
      </c>
      <c r="C122" s="686">
        <v>0</v>
      </c>
      <c r="D122" s="700">
        <v>0</v>
      </c>
      <c r="E122" s="681">
        <v>0</v>
      </c>
      <c r="F122" s="681">
        <v>0</v>
      </c>
      <c r="G122" s="696">
        <v>0</v>
      </c>
      <c r="H122" s="680">
        <v>0</v>
      </c>
      <c r="I122" s="683">
        <v>0</v>
      </c>
      <c r="J122" s="684">
        <v>6.1408999999999998E-2</v>
      </c>
      <c r="K122" s="680">
        <v>0.18805370000000002</v>
      </c>
      <c r="L122" s="683">
        <v>0.14960010000000001</v>
      </c>
      <c r="M122" s="660">
        <v>0.14875849999999999</v>
      </c>
      <c r="N122" s="662">
        <v>0.1443731</v>
      </c>
      <c r="O122" s="673">
        <f t="shared" si="9"/>
        <v>0.6921944000000001</v>
      </c>
    </row>
    <row r="123" spans="1:15" s="487" customFormat="1" ht="29.25" customHeight="1" thickBot="1">
      <c r="A123" s="564" t="s">
        <v>723</v>
      </c>
      <c r="B123" s="650" t="s">
        <v>734</v>
      </c>
      <c r="C123" s="729"/>
      <c r="D123" s="730"/>
      <c r="E123" s="731"/>
      <c r="F123" s="731"/>
      <c r="G123" s="729"/>
      <c r="H123" s="704"/>
      <c r="I123" s="705"/>
      <c r="J123" s="705"/>
      <c r="K123" s="704"/>
      <c r="L123" s="705"/>
      <c r="M123" s="732">
        <v>2.6822400000000003E-2</v>
      </c>
      <c r="N123" s="672">
        <v>0.39054870000000003</v>
      </c>
      <c r="O123" s="673">
        <f t="shared" si="9"/>
        <v>0.41737110000000005</v>
      </c>
    </row>
    <row r="124" spans="1:15" s="487" customFormat="1" ht="29.25" customHeight="1" thickBot="1">
      <c r="A124" s="549">
        <v>2</v>
      </c>
      <c r="B124" s="489" t="s">
        <v>482</v>
      </c>
      <c r="C124" s="550">
        <v>37.612414259999625</v>
      </c>
      <c r="D124" s="551">
        <v>33.2566275</v>
      </c>
      <c r="E124" s="552">
        <v>19.509585200000011</v>
      </c>
      <c r="F124" s="552">
        <v>17.607932300000002</v>
      </c>
      <c r="G124" s="550">
        <v>14.974876299999998</v>
      </c>
      <c r="H124" s="552">
        <v>14.430266600000829</v>
      </c>
      <c r="I124" s="552">
        <v>19.677513300000001</v>
      </c>
      <c r="J124" s="552">
        <v>19.114905199999988</v>
      </c>
      <c r="K124" s="552">
        <v>20.28360529999998</v>
      </c>
      <c r="L124" s="552">
        <v>24.171899100000012</v>
      </c>
      <c r="M124" s="552">
        <v>23.950258099999996</v>
      </c>
      <c r="N124" s="553">
        <v>23.908511999999988</v>
      </c>
      <c r="O124" s="492">
        <f t="shared" si="9"/>
        <v>268.49839516000043</v>
      </c>
    </row>
    <row r="125" spans="1:15" s="487" customFormat="1" ht="29.25" customHeight="1" thickBot="1">
      <c r="A125" s="549">
        <v>3</v>
      </c>
      <c r="B125" s="489" t="s">
        <v>483</v>
      </c>
      <c r="C125" s="527">
        <f>C126+C128+C129+C130</f>
        <v>246.95539549999995</v>
      </c>
      <c r="D125" s="491">
        <f>D126+D128+D129+D130</f>
        <v>207.47308179999999</v>
      </c>
      <c r="E125" s="491">
        <f t="shared" ref="E125:N125" si="10">E126+E128+E129+E130</f>
        <v>145.9012137</v>
      </c>
      <c r="F125" s="491">
        <f t="shared" si="10"/>
        <v>6.5457100000000004E-2</v>
      </c>
      <c r="G125" s="491">
        <f t="shared" si="10"/>
        <v>0</v>
      </c>
      <c r="H125" s="491">
        <f t="shared" si="10"/>
        <v>1.6248499999999999E-2</v>
      </c>
      <c r="I125" s="491">
        <f t="shared" si="10"/>
        <v>0.66205720000000012</v>
      </c>
      <c r="J125" s="491">
        <f t="shared" si="10"/>
        <v>0</v>
      </c>
      <c r="K125" s="491">
        <f t="shared" si="10"/>
        <v>0</v>
      </c>
      <c r="L125" s="491">
        <f t="shared" si="10"/>
        <v>1.40734E-2</v>
      </c>
      <c r="M125" s="491">
        <f t="shared" si="10"/>
        <v>80.5995858</v>
      </c>
      <c r="N125" s="491">
        <f t="shared" si="10"/>
        <v>108.148343</v>
      </c>
      <c r="O125" s="492">
        <f t="shared" si="9"/>
        <v>789.83545599999991</v>
      </c>
    </row>
    <row r="126" spans="1:15" s="500" customFormat="1" ht="29.25" customHeight="1">
      <c r="A126" s="533"/>
      <c r="B126" s="554" t="s">
        <v>484</v>
      </c>
      <c r="C126" s="555">
        <v>246.60561200000001</v>
      </c>
      <c r="D126" s="547">
        <v>206.162836</v>
      </c>
      <c r="E126" s="496">
        <v>145.03566000000001</v>
      </c>
      <c r="F126" s="504"/>
      <c r="G126" s="547"/>
      <c r="H126" s="496"/>
      <c r="I126" s="547"/>
      <c r="J126" s="497"/>
      <c r="K126" s="556"/>
      <c r="L126" s="497"/>
      <c r="M126" s="497">
        <v>80.592995999999999</v>
      </c>
      <c r="N126" s="498">
        <v>108.148343</v>
      </c>
      <c r="O126" s="506">
        <f t="shared" si="9"/>
        <v>786.54544699999997</v>
      </c>
    </row>
    <row r="127" spans="1:15" s="500" customFormat="1" ht="29.25" customHeight="1">
      <c r="A127" s="538"/>
      <c r="B127" s="557" t="s">
        <v>485</v>
      </c>
      <c r="C127" s="558">
        <v>243.68977230000002</v>
      </c>
      <c r="D127" s="547">
        <v>205.01822200000001</v>
      </c>
      <c r="E127" s="547">
        <v>140.2492799</v>
      </c>
      <c r="F127" s="547"/>
      <c r="G127" s="547"/>
      <c r="H127" s="547"/>
      <c r="I127" s="547"/>
      <c r="J127" s="547"/>
      <c r="K127" s="547"/>
      <c r="L127" s="547"/>
      <c r="M127" s="547">
        <v>79.966995999999995</v>
      </c>
      <c r="N127" s="559">
        <v>107.46154300000001</v>
      </c>
      <c r="O127" s="506">
        <f t="shared" si="9"/>
        <v>776.38581320000003</v>
      </c>
    </row>
    <row r="128" spans="1:15" s="500" customFormat="1" ht="29.25" customHeight="1">
      <c r="A128" s="538"/>
      <c r="B128" s="557" t="s">
        <v>486</v>
      </c>
      <c r="C128" s="560"/>
      <c r="D128" s="561"/>
      <c r="E128" s="534"/>
      <c r="F128" s="534"/>
      <c r="G128" s="534"/>
      <c r="H128" s="504"/>
      <c r="I128" s="534"/>
      <c r="J128" s="562"/>
      <c r="K128" s="563"/>
      <c r="L128" s="508"/>
      <c r="M128" s="508"/>
      <c r="N128" s="543"/>
      <c r="O128" s="506">
        <f t="shared" si="9"/>
        <v>0</v>
      </c>
    </row>
    <row r="129" spans="1:17" s="500" customFormat="1" ht="29.25" customHeight="1">
      <c r="A129" s="538"/>
      <c r="B129" s="557" t="s">
        <v>487</v>
      </c>
      <c r="C129" s="560">
        <v>0.34978349999994407</v>
      </c>
      <c r="D129" s="534">
        <v>1.3102458000000001</v>
      </c>
      <c r="E129" s="504">
        <v>0.86555369999999998</v>
      </c>
      <c r="F129" s="547">
        <v>6.5457100000000004E-2</v>
      </c>
      <c r="G129" s="504"/>
      <c r="H129" s="534">
        <v>1.6248499999999999E-2</v>
      </c>
      <c r="I129" s="534">
        <v>0.66205720000000012</v>
      </c>
      <c r="J129" s="508"/>
      <c r="K129" s="556"/>
      <c r="L129" s="508">
        <v>1.40734E-2</v>
      </c>
      <c r="M129" s="508">
        <v>6.5897999999999998E-3</v>
      </c>
      <c r="N129" s="543"/>
      <c r="O129" s="506">
        <f t="shared" si="9"/>
        <v>3.2900089999999445</v>
      </c>
    </row>
    <row r="130" spans="1:17" s="500" customFormat="1" ht="29.25" customHeight="1" thickBot="1">
      <c r="A130" s="564"/>
      <c r="B130" s="565" t="s">
        <v>488</v>
      </c>
      <c r="C130" s="566"/>
      <c r="D130" s="567"/>
      <c r="E130" s="515"/>
      <c r="F130" s="515"/>
      <c r="G130" s="515"/>
      <c r="H130" s="568"/>
      <c r="I130" s="532"/>
      <c r="J130" s="532"/>
      <c r="K130" s="569"/>
      <c r="L130" s="532"/>
      <c r="M130" s="570"/>
      <c r="N130" s="571"/>
      <c r="O130" s="519">
        <f t="shared" si="9"/>
        <v>0</v>
      </c>
    </row>
    <row r="131" spans="1:17" s="487" customFormat="1" ht="34.5" customHeight="1" thickBot="1">
      <c r="A131" s="572">
        <v>4</v>
      </c>
      <c r="B131" s="573" t="s">
        <v>489</v>
      </c>
      <c r="C131" s="574">
        <f t="shared" ref="C131:N131" si="11">C4+C125-C124</f>
        <v>1320.0716790400002</v>
      </c>
      <c r="D131" s="575">
        <f t="shared" si="11"/>
        <v>1161.6274825</v>
      </c>
      <c r="E131" s="575">
        <f t="shared" si="11"/>
        <v>1145.8410179</v>
      </c>
      <c r="F131" s="575">
        <f t="shared" si="11"/>
        <v>1231.3981127000002</v>
      </c>
      <c r="G131" s="575">
        <f t="shared" si="11"/>
        <v>1310.4004735000003</v>
      </c>
      <c r="H131" s="575">
        <f t="shared" si="11"/>
        <v>1354.1880974999992</v>
      </c>
      <c r="I131" s="575">
        <f t="shared" si="11"/>
        <v>1522.3530802000002</v>
      </c>
      <c r="J131" s="575">
        <f t="shared" si="11"/>
        <v>1443.6985602000002</v>
      </c>
      <c r="K131" s="575">
        <f t="shared" si="11"/>
        <v>1097.6129074999999</v>
      </c>
      <c r="L131" s="575">
        <f t="shared" si="11"/>
        <v>1019.2373295999998</v>
      </c>
      <c r="M131" s="575">
        <f t="shared" si="11"/>
        <v>1059.9946711</v>
      </c>
      <c r="N131" s="575">
        <f t="shared" si="11"/>
        <v>1250.6948012999999</v>
      </c>
      <c r="O131" s="576">
        <f t="shared" si="9"/>
        <v>14917.118213039999</v>
      </c>
    </row>
    <row r="132" spans="1:17" s="500" customFormat="1" ht="21" customHeight="1">
      <c r="A132" s="577"/>
      <c r="B132" s="487"/>
      <c r="C132" s="487"/>
      <c r="D132" s="487"/>
      <c r="E132" s="487"/>
      <c r="F132" s="487"/>
      <c r="G132" s="487"/>
      <c r="H132" s="487"/>
      <c r="I132" s="487"/>
      <c r="J132" s="487"/>
      <c r="K132" s="487"/>
      <c r="L132" s="487"/>
      <c r="M132" s="487"/>
      <c r="N132" s="487"/>
      <c r="O132" s="487"/>
      <c r="P132" s="487"/>
    </row>
    <row r="133" spans="1:17" s="500" customFormat="1" ht="21" customHeight="1">
      <c r="A133" s="577"/>
      <c r="B133" s="487"/>
      <c r="C133" s="645"/>
      <c r="D133" s="645"/>
      <c r="E133" s="645"/>
      <c r="F133" s="645"/>
      <c r="G133" s="645"/>
      <c r="H133" s="645"/>
      <c r="I133" s="645"/>
      <c r="J133" s="645"/>
      <c r="K133" s="645"/>
      <c r="L133" s="645"/>
      <c r="M133" s="645"/>
      <c r="N133" s="645"/>
      <c r="O133" s="487"/>
      <c r="P133" s="487"/>
    </row>
    <row r="134" spans="1:17" s="500" customFormat="1" ht="21" customHeight="1" thickBot="1">
      <c r="A134" s="577"/>
      <c r="B134" s="487"/>
      <c r="C134" s="645"/>
      <c r="D134" s="645"/>
      <c r="E134" s="645"/>
      <c r="F134" s="645"/>
      <c r="G134" s="645"/>
      <c r="H134" s="645"/>
      <c r="I134" s="645"/>
      <c r="J134" s="645"/>
      <c r="K134" s="645"/>
      <c r="L134" s="645"/>
      <c r="M134" s="487"/>
      <c r="N134" s="487"/>
      <c r="O134" s="487"/>
      <c r="P134" s="487"/>
    </row>
    <row r="135" spans="1:17" s="487" customFormat="1" ht="38.25" customHeight="1" thickBot="1">
      <c r="A135" s="488">
        <v>5</v>
      </c>
      <c r="B135" s="578" t="s">
        <v>490</v>
      </c>
      <c r="C135" s="574">
        <f t="shared" ref="C135:N135" si="12">C136+C137+C144+C208+C209+C214</f>
        <v>1320.0716790400002</v>
      </c>
      <c r="D135" s="575">
        <f t="shared" si="12"/>
        <v>1161.6274824999996</v>
      </c>
      <c r="E135" s="575">
        <f t="shared" si="12"/>
        <v>1145.8410179</v>
      </c>
      <c r="F135" s="575">
        <f t="shared" si="12"/>
        <v>1231.3981127000004</v>
      </c>
      <c r="G135" s="575">
        <f t="shared" si="12"/>
        <v>1310.4004735000003</v>
      </c>
      <c r="H135" s="575">
        <f t="shared" si="12"/>
        <v>1354.1880974999992</v>
      </c>
      <c r="I135" s="575">
        <f t="shared" si="12"/>
        <v>1522.3530802</v>
      </c>
      <c r="J135" s="575">
        <f t="shared" si="12"/>
        <v>1443.6985601999997</v>
      </c>
      <c r="K135" s="575">
        <f t="shared" si="12"/>
        <v>1097.6129074999997</v>
      </c>
      <c r="L135" s="575">
        <f t="shared" si="12"/>
        <v>1019.2373296000002</v>
      </c>
      <c r="M135" s="575">
        <f t="shared" si="12"/>
        <v>1059.9946711000002</v>
      </c>
      <c r="N135" s="575">
        <f t="shared" si="12"/>
        <v>1250.6948013000001</v>
      </c>
      <c r="O135" s="576">
        <f t="shared" si="9"/>
        <v>14917.118213040001</v>
      </c>
    </row>
    <row r="136" spans="1:17" s="487" customFormat="1" ht="30.75" customHeight="1" thickBot="1">
      <c r="A136" s="579">
        <v>5.0999999999999996</v>
      </c>
      <c r="B136" s="528" t="s">
        <v>491</v>
      </c>
      <c r="C136" s="484">
        <v>320.8201919</v>
      </c>
      <c r="D136" s="485">
        <v>254.6188301</v>
      </c>
      <c r="E136" s="485">
        <v>251.71684640000001</v>
      </c>
      <c r="F136" s="485">
        <v>244.41203190000002</v>
      </c>
      <c r="G136" s="485">
        <v>214.89262640000001</v>
      </c>
      <c r="H136" s="485">
        <v>162.80994459999999</v>
      </c>
      <c r="I136" s="485">
        <v>177.9200237</v>
      </c>
      <c r="J136" s="485">
        <v>199.3752661</v>
      </c>
      <c r="K136" s="485">
        <v>167.13043400000001</v>
      </c>
      <c r="L136" s="485">
        <v>198.68740530000002</v>
      </c>
      <c r="M136" s="485">
        <v>222.4502541</v>
      </c>
      <c r="N136" s="580">
        <v>288.01779679999999</v>
      </c>
      <c r="O136" s="581">
        <f t="shared" si="9"/>
        <v>2702.8516513</v>
      </c>
    </row>
    <row r="137" spans="1:17" s="500" customFormat="1" ht="35.25" customHeight="1" thickBot="1">
      <c r="A137" s="579">
        <v>5.2</v>
      </c>
      <c r="B137" s="582" t="s">
        <v>492</v>
      </c>
      <c r="C137" s="583">
        <f t="shared" ref="C137:N137" si="13">C138+C141</f>
        <v>619.18413670000007</v>
      </c>
      <c r="D137" s="584">
        <f t="shared" si="13"/>
        <v>584.0816890000001</v>
      </c>
      <c r="E137" s="584">
        <f t="shared" si="13"/>
        <v>560.31469649999997</v>
      </c>
      <c r="F137" s="584">
        <f t="shared" si="13"/>
        <v>497.26155310000001</v>
      </c>
      <c r="G137" s="584">
        <f t="shared" si="13"/>
        <v>510.32128580000006</v>
      </c>
      <c r="H137" s="584">
        <f t="shared" si="13"/>
        <v>522.57872210000005</v>
      </c>
      <c r="I137" s="584">
        <f t="shared" si="13"/>
        <v>593.61151130000007</v>
      </c>
      <c r="J137" s="584">
        <f t="shared" si="13"/>
        <v>687.50093730000003</v>
      </c>
      <c r="K137" s="584">
        <f t="shared" si="13"/>
        <v>543.87699709999993</v>
      </c>
      <c r="L137" s="584">
        <f t="shared" si="13"/>
        <v>523.51402959999996</v>
      </c>
      <c r="M137" s="584">
        <f t="shared" si="13"/>
        <v>540.17503949999991</v>
      </c>
      <c r="N137" s="584">
        <f t="shared" si="13"/>
        <v>617.62300200000004</v>
      </c>
      <c r="O137" s="585">
        <f t="shared" si="9"/>
        <v>6800.0436000000009</v>
      </c>
    </row>
    <row r="138" spans="1:17" s="500" customFormat="1" ht="37.5" customHeight="1" thickBot="1">
      <c r="A138" s="482" t="s">
        <v>493</v>
      </c>
      <c r="B138" s="586" t="s">
        <v>494</v>
      </c>
      <c r="C138" s="490">
        <f>SUM(C139:C140)</f>
        <v>374.47350840000001</v>
      </c>
      <c r="D138" s="491">
        <f t="shared" ref="D138:N138" si="14">SUM(D139:D140)</f>
        <v>346.95777450000003</v>
      </c>
      <c r="E138" s="491">
        <f t="shared" si="14"/>
        <v>326.19939640000001</v>
      </c>
      <c r="F138" s="491">
        <f t="shared" si="14"/>
        <v>289.90714689999999</v>
      </c>
      <c r="G138" s="491">
        <f t="shared" si="14"/>
        <v>295.63251630000002</v>
      </c>
      <c r="H138" s="491">
        <f t="shared" si="14"/>
        <v>299.08041050000003</v>
      </c>
      <c r="I138" s="491">
        <f t="shared" si="14"/>
        <v>343.65703730000001</v>
      </c>
      <c r="J138" s="491">
        <f t="shared" si="14"/>
        <v>417.20313659999999</v>
      </c>
      <c r="K138" s="491">
        <f t="shared" si="14"/>
        <v>314.4166075</v>
      </c>
      <c r="L138" s="491">
        <f t="shared" si="14"/>
        <v>300.29208869999997</v>
      </c>
      <c r="M138" s="491">
        <f t="shared" si="14"/>
        <v>314.80423589999998</v>
      </c>
      <c r="N138" s="587">
        <f t="shared" si="14"/>
        <v>364.0863233</v>
      </c>
      <c r="O138" s="492">
        <f t="shared" si="9"/>
        <v>3986.7101823000003</v>
      </c>
      <c r="Q138" s="728">
        <f>O136+O137+O217</f>
        <v>10274.810160500001</v>
      </c>
    </row>
    <row r="139" spans="1:17" s="500" customFormat="1" ht="29.25" customHeight="1">
      <c r="A139" s="588" t="s">
        <v>495</v>
      </c>
      <c r="B139" s="589" t="s">
        <v>657</v>
      </c>
      <c r="C139" s="590">
        <v>205.00373710000002</v>
      </c>
      <c r="D139" s="496">
        <v>191.1066127</v>
      </c>
      <c r="E139" s="496">
        <v>186.97419430000002</v>
      </c>
      <c r="F139" s="496">
        <v>166.78982199999999</v>
      </c>
      <c r="G139" s="496">
        <v>176.53601040000001</v>
      </c>
      <c r="H139" s="496">
        <v>176.74960140000002</v>
      </c>
      <c r="I139" s="496">
        <v>204.57997180000001</v>
      </c>
      <c r="J139" s="496">
        <v>256.8435513</v>
      </c>
      <c r="K139" s="496">
        <v>195.2939212</v>
      </c>
      <c r="L139" s="496">
        <v>178.26523659999998</v>
      </c>
      <c r="M139" s="496">
        <v>181.9058856</v>
      </c>
      <c r="N139" s="545">
        <v>198.8949054</v>
      </c>
      <c r="O139" s="499">
        <f t="shared" ref="O139:O201" si="15">SUM(C139:N139)</f>
        <v>2318.9434498000001</v>
      </c>
    </row>
    <row r="140" spans="1:17" s="500" customFormat="1" ht="29.25" customHeight="1" thickBot="1">
      <c r="A140" s="591" t="s">
        <v>496</v>
      </c>
      <c r="B140" s="592" t="s">
        <v>658</v>
      </c>
      <c r="C140" s="593">
        <v>169.46977130000002</v>
      </c>
      <c r="D140" s="496">
        <v>155.8511618</v>
      </c>
      <c r="E140" s="516">
        <v>139.22520209999999</v>
      </c>
      <c r="F140" s="516">
        <v>123.1173249</v>
      </c>
      <c r="G140" s="516">
        <v>119.09650590000001</v>
      </c>
      <c r="H140" s="516">
        <v>122.3308091</v>
      </c>
      <c r="I140" s="516">
        <v>139.0770655</v>
      </c>
      <c r="J140" s="516">
        <v>160.35958530000002</v>
      </c>
      <c r="K140" s="516">
        <v>119.1226863</v>
      </c>
      <c r="L140" s="516">
        <v>122.0268521</v>
      </c>
      <c r="M140" s="516">
        <v>132.8983503</v>
      </c>
      <c r="N140" s="594">
        <v>165.1914179</v>
      </c>
      <c r="O140" s="506">
        <f t="shared" si="15"/>
        <v>1667.7667325</v>
      </c>
    </row>
    <row r="141" spans="1:17" s="500" customFormat="1" ht="35.25" customHeight="1" thickBot="1">
      <c r="A141" s="482" t="s">
        <v>497</v>
      </c>
      <c r="B141" s="586" t="s">
        <v>498</v>
      </c>
      <c r="C141" s="527">
        <f>SUM(C142:C143)</f>
        <v>244.71062830000002</v>
      </c>
      <c r="D141" s="491">
        <f>SUM(D142:D143)</f>
        <v>237.12391450000001</v>
      </c>
      <c r="E141" s="491">
        <f t="shared" ref="E141:N141" si="16">SUM(E142:E143)</f>
        <v>234.11530009999998</v>
      </c>
      <c r="F141" s="491">
        <f t="shared" si="16"/>
        <v>207.3544062</v>
      </c>
      <c r="G141" s="491">
        <f t="shared" si="16"/>
        <v>214.68876950000001</v>
      </c>
      <c r="H141" s="491">
        <f t="shared" si="16"/>
        <v>223.49831160000002</v>
      </c>
      <c r="I141" s="491">
        <f t="shared" si="16"/>
        <v>249.954474</v>
      </c>
      <c r="J141" s="491">
        <f t="shared" si="16"/>
        <v>270.29780070000004</v>
      </c>
      <c r="K141" s="491">
        <f t="shared" si="16"/>
        <v>229.46038959999998</v>
      </c>
      <c r="L141" s="491">
        <f t="shared" si="16"/>
        <v>223.22194089999999</v>
      </c>
      <c r="M141" s="491">
        <f t="shared" si="16"/>
        <v>225.37080359999999</v>
      </c>
      <c r="N141" s="491">
        <f t="shared" si="16"/>
        <v>253.53667870000001</v>
      </c>
      <c r="O141" s="492">
        <f t="shared" si="15"/>
        <v>2813.3334176999997</v>
      </c>
    </row>
    <row r="142" spans="1:17" s="500" customFormat="1" ht="32.25" customHeight="1">
      <c r="A142" s="588" t="s">
        <v>499</v>
      </c>
      <c r="B142" s="589" t="s">
        <v>657</v>
      </c>
      <c r="C142" s="555">
        <v>132.18903790000002</v>
      </c>
      <c r="D142" s="567">
        <v>130.48315629999999</v>
      </c>
      <c r="E142" s="547">
        <v>131.29027059999999</v>
      </c>
      <c r="F142" s="496">
        <v>114.0340049</v>
      </c>
      <c r="G142" s="496">
        <v>118.95796920000001</v>
      </c>
      <c r="H142" s="496">
        <v>118.6060377</v>
      </c>
      <c r="I142" s="496">
        <v>133.6354115</v>
      </c>
      <c r="J142" s="496">
        <v>146.1553313</v>
      </c>
      <c r="K142" s="496">
        <v>126.7544278</v>
      </c>
      <c r="L142" s="496">
        <v>125.3133596</v>
      </c>
      <c r="M142" s="496">
        <v>127.7934448</v>
      </c>
      <c r="N142" s="545">
        <v>140.2785853</v>
      </c>
      <c r="O142" s="506">
        <f t="shared" si="15"/>
        <v>1545.4910369000002</v>
      </c>
    </row>
    <row r="143" spans="1:17" s="500" customFormat="1" ht="32.25" customHeight="1" thickBot="1">
      <c r="A143" s="591" t="s">
        <v>500</v>
      </c>
      <c r="B143" s="592" t="s">
        <v>658</v>
      </c>
      <c r="C143" s="566">
        <v>112.52159040000001</v>
      </c>
      <c r="D143" s="567">
        <v>106.64075820000001</v>
      </c>
      <c r="E143" s="515">
        <v>102.8250295</v>
      </c>
      <c r="F143" s="496">
        <v>93.3204013</v>
      </c>
      <c r="G143" s="515">
        <v>95.730800299999999</v>
      </c>
      <c r="H143" s="515">
        <v>104.89227390000001</v>
      </c>
      <c r="I143" s="515">
        <v>116.3190625</v>
      </c>
      <c r="J143" s="515">
        <v>124.14246940000001</v>
      </c>
      <c r="K143" s="515">
        <v>102.7059618</v>
      </c>
      <c r="L143" s="515">
        <v>97.908581299999994</v>
      </c>
      <c r="M143" s="515">
        <v>97.577358799999999</v>
      </c>
      <c r="N143" s="595">
        <v>113.25809340000001</v>
      </c>
      <c r="O143" s="506">
        <f t="shared" si="15"/>
        <v>1267.8423807999998</v>
      </c>
    </row>
    <row r="144" spans="1:17" s="487" customFormat="1" ht="32.25" customHeight="1" thickBot="1">
      <c r="A144" s="488">
        <v>5.3</v>
      </c>
      <c r="B144" s="489" t="s">
        <v>501</v>
      </c>
      <c r="C144" s="527">
        <f t="shared" ref="C144:L144" si="17">SUM(C145:C206)</f>
        <v>263.94982174</v>
      </c>
      <c r="D144" s="587">
        <f t="shared" si="17"/>
        <v>221.67471860000001</v>
      </c>
      <c r="E144" s="587">
        <f t="shared" si="17"/>
        <v>240.1890932</v>
      </c>
      <c r="F144" s="587">
        <f t="shared" si="17"/>
        <v>233.54582710000003</v>
      </c>
      <c r="G144" s="587">
        <f t="shared" si="17"/>
        <v>248.03551969999998</v>
      </c>
      <c r="H144" s="587">
        <f t="shared" si="17"/>
        <v>237.99268249999994</v>
      </c>
      <c r="I144" s="587">
        <f t="shared" si="17"/>
        <v>260.43706849999995</v>
      </c>
      <c r="J144" s="587">
        <f t="shared" si="17"/>
        <v>256.20159510000008</v>
      </c>
      <c r="K144" s="587">
        <f t="shared" si="17"/>
        <v>181.50902719999999</v>
      </c>
      <c r="L144" s="587">
        <f t="shared" si="17"/>
        <v>204.38157060000006</v>
      </c>
      <c r="M144" s="587">
        <f>SUM(M145:M207)</f>
        <v>202.09258960000005</v>
      </c>
      <c r="N144" s="587">
        <f>SUM(N145:N207)</f>
        <v>228.61763709999997</v>
      </c>
      <c r="O144" s="492">
        <f t="shared" si="15"/>
        <v>2778.6271509399999</v>
      </c>
    </row>
    <row r="145" spans="1:15" s="500" customFormat="1" ht="21" customHeight="1">
      <c r="A145" s="588" t="s">
        <v>502</v>
      </c>
      <c r="B145" s="596" t="s">
        <v>659</v>
      </c>
      <c r="C145" s="597">
        <v>4.5341825999999994</v>
      </c>
      <c r="D145" s="567">
        <v>1.4355946000000002</v>
      </c>
      <c r="E145" s="567">
        <v>1.7092746999999999</v>
      </c>
      <c r="F145" s="496">
        <v>1.9265245</v>
      </c>
      <c r="G145" s="535">
        <v>2.8447800000000001</v>
      </c>
      <c r="H145" s="535">
        <v>1.7777931</v>
      </c>
      <c r="I145" s="540">
        <v>3.8120270999999999</v>
      </c>
      <c r="J145" s="504">
        <v>3.7391293999999999</v>
      </c>
      <c r="K145" s="536">
        <v>3.6403706000000002</v>
      </c>
      <c r="L145" s="535">
        <v>4.2710744000000007</v>
      </c>
      <c r="M145" s="535">
        <v>4.0116240999999997</v>
      </c>
      <c r="N145" s="598">
        <v>3.9810998999999998</v>
      </c>
      <c r="O145" s="506">
        <f t="shared" si="15"/>
        <v>37.683474999999994</v>
      </c>
    </row>
    <row r="146" spans="1:15" s="500" customFormat="1" ht="21" customHeight="1">
      <c r="A146" s="599" t="s">
        <v>503</v>
      </c>
      <c r="B146" s="546" t="s">
        <v>660</v>
      </c>
      <c r="C146" s="539">
        <v>14.617242900000001</v>
      </c>
      <c r="D146" s="567">
        <v>12.687624400000001</v>
      </c>
      <c r="E146" s="567">
        <v>12.784817</v>
      </c>
      <c r="F146" s="496">
        <v>13.273107900000001</v>
      </c>
      <c r="G146" s="504">
        <v>13.575478499999999</v>
      </c>
      <c r="H146" s="504">
        <v>13.688272900000001</v>
      </c>
      <c r="I146" s="534">
        <v>16.079036500000001</v>
      </c>
      <c r="J146" s="504">
        <v>16.153911300000001</v>
      </c>
      <c r="K146" s="504">
        <v>14.0985687</v>
      </c>
      <c r="L146" s="504">
        <v>14.3498272</v>
      </c>
      <c r="M146" s="504">
        <v>13.396958199999998</v>
      </c>
      <c r="N146" s="600">
        <v>14.7711086</v>
      </c>
      <c r="O146" s="506">
        <f t="shared" si="15"/>
        <v>169.4759541</v>
      </c>
    </row>
    <row r="147" spans="1:15" s="500" customFormat="1" ht="21" customHeight="1">
      <c r="A147" s="599" t="s">
        <v>504</v>
      </c>
      <c r="B147" s="546" t="s">
        <v>661</v>
      </c>
      <c r="C147" s="539">
        <v>1.6000000000000001E-6</v>
      </c>
      <c r="D147" s="567"/>
      <c r="E147" s="567"/>
      <c r="F147" s="496"/>
      <c r="G147" s="504">
        <v>2.9999999999999999E-7</v>
      </c>
      <c r="H147" s="504"/>
      <c r="I147" s="534"/>
      <c r="J147" s="504"/>
      <c r="K147" s="504"/>
      <c r="L147" s="504"/>
      <c r="M147" s="504">
        <v>0</v>
      </c>
      <c r="N147" s="600">
        <v>0</v>
      </c>
      <c r="O147" s="506">
        <f t="shared" si="15"/>
        <v>1.9E-6</v>
      </c>
    </row>
    <row r="148" spans="1:15" s="500" customFormat="1" ht="21" customHeight="1">
      <c r="A148" s="599" t="s">
        <v>505</v>
      </c>
      <c r="B148" s="546" t="s">
        <v>662</v>
      </c>
      <c r="C148" s="539">
        <v>0.10959960000000001</v>
      </c>
      <c r="D148" s="567">
        <v>9.4089600000000009E-2</v>
      </c>
      <c r="E148" s="567">
        <v>9.8557800000000001E-2</v>
      </c>
      <c r="F148" s="496">
        <v>7.8417899999999999E-2</v>
      </c>
      <c r="G148" s="504">
        <v>7.5174000000000005E-2</v>
      </c>
      <c r="H148" s="504">
        <v>6.1413000000000002E-2</v>
      </c>
      <c r="I148" s="534">
        <v>6.0109500000000003E-2</v>
      </c>
      <c r="J148" s="504">
        <v>5.8980900000000003E-2</v>
      </c>
      <c r="K148" s="504">
        <v>5.6637900000000005E-2</v>
      </c>
      <c r="L148" s="504">
        <v>4.7467199999999994E-2</v>
      </c>
      <c r="M148" s="504">
        <v>0</v>
      </c>
      <c r="N148" s="600">
        <v>0</v>
      </c>
      <c r="O148" s="506">
        <f t="shared" si="15"/>
        <v>0.7404474000000002</v>
      </c>
    </row>
    <row r="149" spans="1:15" s="500" customFormat="1" ht="21" customHeight="1">
      <c r="A149" s="588" t="s">
        <v>506</v>
      </c>
      <c r="B149" s="546" t="s">
        <v>663</v>
      </c>
      <c r="C149" s="539">
        <v>0.10750710000000001</v>
      </c>
      <c r="D149" s="567">
        <v>0.10001510000000001</v>
      </c>
      <c r="E149" s="567">
        <v>7.3581499999999994E-2</v>
      </c>
      <c r="F149" s="496">
        <v>5.4312300000000001E-2</v>
      </c>
      <c r="G149" s="504">
        <v>5.6108400000000003E-2</v>
      </c>
      <c r="H149" s="534">
        <v>5.9273199999999998E-2</v>
      </c>
      <c r="I149" s="534">
        <v>6.8395300000000006E-2</v>
      </c>
      <c r="J149" s="504">
        <v>7.3471499999999995E-2</v>
      </c>
      <c r="K149" s="504">
        <v>5.28174E-2</v>
      </c>
      <c r="L149" s="504">
        <v>5.4868199999999999E-2</v>
      </c>
      <c r="M149" s="504">
        <v>6.9508600000000004E-2</v>
      </c>
      <c r="N149" s="600">
        <v>8.4964800000000007E-2</v>
      </c>
      <c r="O149" s="506">
        <f t="shared" si="15"/>
        <v>0.85482340000000012</v>
      </c>
    </row>
    <row r="150" spans="1:15" s="500" customFormat="1" ht="21" customHeight="1">
      <c r="A150" s="599" t="s">
        <v>507</v>
      </c>
      <c r="B150" s="546" t="s">
        <v>664</v>
      </c>
      <c r="C150" s="539">
        <v>16.057894699999999</v>
      </c>
      <c r="D150" s="567">
        <v>8.1469518000000001</v>
      </c>
      <c r="E150" s="567">
        <v>16.581832599999998</v>
      </c>
      <c r="F150" s="496">
        <v>14.777294099999999</v>
      </c>
      <c r="G150" s="504">
        <v>16.111888499999999</v>
      </c>
      <c r="H150" s="504">
        <v>15.173674999999999</v>
      </c>
      <c r="I150" s="534">
        <v>16.315672899999999</v>
      </c>
      <c r="J150" s="504">
        <v>10.9924266</v>
      </c>
      <c r="K150" s="504">
        <v>10.1028895</v>
      </c>
      <c r="L150" s="504">
        <v>13.6835453</v>
      </c>
      <c r="M150" s="504">
        <v>15.819458300000001</v>
      </c>
      <c r="N150" s="600">
        <v>14.785642599999999</v>
      </c>
      <c r="O150" s="506">
        <f t="shared" si="15"/>
        <v>168.5491719</v>
      </c>
    </row>
    <row r="151" spans="1:15" s="500" customFormat="1" ht="21" customHeight="1">
      <c r="A151" s="599" t="s">
        <v>508</v>
      </c>
      <c r="B151" s="546" t="s">
        <v>665</v>
      </c>
      <c r="C151" s="539">
        <v>9.0462679999999995</v>
      </c>
      <c r="D151" s="567">
        <v>10.190350499999999</v>
      </c>
      <c r="E151" s="567">
        <v>6.9704470000000001</v>
      </c>
      <c r="F151" s="496">
        <v>7.4581704999999996</v>
      </c>
      <c r="G151" s="504">
        <v>11.4339665</v>
      </c>
      <c r="H151" s="504">
        <v>10.1384553</v>
      </c>
      <c r="I151" s="534">
        <v>10.513483800000001</v>
      </c>
      <c r="J151" s="504">
        <v>10.7046858</v>
      </c>
      <c r="K151" s="504">
        <v>10.541344</v>
      </c>
      <c r="L151" s="504">
        <v>10.852308499999999</v>
      </c>
      <c r="M151" s="504">
        <v>7.7449707000000005</v>
      </c>
      <c r="N151" s="600">
        <v>7.1717937000000003</v>
      </c>
      <c r="O151" s="506">
        <f t="shared" si="15"/>
        <v>112.7662443</v>
      </c>
    </row>
    <row r="152" spans="1:15" s="500" customFormat="1" ht="21" customHeight="1">
      <c r="A152" s="599" t="s">
        <v>509</v>
      </c>
      <c r="B152" s="546" t="s">
        <v>666</v>
      </c>
      <c r="C152" s="539">
        <v>23.102467999999998</v>
      </c>
      <c r="D152" s="567">
        <v>20.944840899999999</v>
      </c>
      <c r="E152" s="567">
        <v>22.353716200000001</v>
      </c>
      <c r="F152" s="496">
        <v>22.446894399999998</v>
      </c>
      <c r="G152" s="504">
        <v>23.745905399999998</v>
      </c>
      <c r="H152" s="504">
        <v>22.869446800000002</v>
      </c>
      <c r="I152" s="534">
        <v>24.226007500000001</v>
      </c>
      <c r="J152" s="504">
        <v>23.532174600000001</v>
      </c>
      <c r="K152" s="504">
        <v>13.738579199999998</v>
      </c>
      <c r="L152" s="504">
        <v>21.400548000000001</v>
      </c>
      <c r="M152" s="504">
        <v>19.338348800000002</v>
      </c>
      <c r="N152" s="600">
        <v>22.2701581</v>
      </c>
      <c r="O152" s="506">
        <f t="shared" si="15"/>
        <v>259.96908789999998</v>
      </c>
    </row>
    <row r="153" spans="1:15" s="500" customFormat="1" ht="21" customHeight="1">
      <c r="A153" s="588" t="s">
        <v>510</v>
      </c>
      <c r="B153" s="546" t="s">
        <v>667</v>
      </c>
      <c r="C153" s="539">
        <v>15.843597100000002</v>
      </c>
      <c r="D153" s="567">
        <v>12.531231</v>
      </c>
      <c r="E153" s="567">
        <v>12.457571699999999</v>
      </c>
      <c r="F153" s="496">
        <v>17.957231100000001</v>
      </c>
      <c r="G153" s="504">
        <v>17.6796419</v>
      </c>
      <c r="H153" s="504">
        <v>19.5627627</v>
      </c>
      <c r="I153" s="534">
        <v>18.096174300000001</v>
      </c>
      <c r="J153" s="504">
        <v>20.121830800000001</v>
      </c>
      <c r="K153" s="504">
        <v>20.5463098</v>
      </c>
      <c r="L153" s="504">
        <v>19.571027999999998</v>
      </c>
      <c r="M153" s="504">
        <v>18.654392399999999</v>
      </c>
      <c r="N153" s="600">
        <v>17.4791691</v>
      </c>
      <c r="O153" s="506">
        <f t="shared" si="15"/>
        <v>210.50093990000002</v>
      </c>
    </row>
    <row r="154" spans="1:15" s="500" customFormat="1" ht="21" customHeight="1">
      <c r="A154" s="588" t="s">
        <v>511</v>
      </c>
      <c r="B154" s="546" t="s">
        <v>668</v>
      </c>
      <c r="C154" s="539">
        <v>0</v>
      </c>
      <c r="D154" s="567">
        <v>0</v>
      </c>
      <c r="E154" s="567">
        <v>0</v>
      </c>
      <c r="F154" s="496">
        <v>0</v>
      </c>
      <c r="G154" s="504">
        <v>0</v>
      </c>
      <c r="H154" s="504">
        <v>0</v>
      </c>
      <c r="I154" s="534">
        <v>0</v>
      </c>
      <c r="J154" s="504">
        <v>0</v>
      </c>
      <c r="K154" s="504">
        <v>0</v>
      </c>
      <c r="L154" s="504">
        <v>0</v>
      </c>
      <c r="M154" s="504">
        <v>0</v>
      </c>
      <c r="N154" s="600">
        <v>0</v>
      </c>
      <c r="O154" s="506">
        <f t="shared" si="15"/>
        <v>0</v>
      </c>
    </row>
    <row r="155" spans="1:15" s="500" customFormat="1" ht="21" customHeight="1">
      <c r="A155" s="599" t="s">
        <v>512</v>
      </c>
      <c r="B155" s="546" t="s">
        <v>669</v>
      </c>
      <c r="C155" s="539">
        <v>3.9069091</v>
      </c>
      <c r="D155" s="567">
        <v>3.3673535999999999</v>
      </c>
      <c r="E155" s="567">
        <v>3.1748783999999999</v>
      </c>
      <c r="F155" s="496">
        <v>2.6341448999999999</v>
      </c>
      <c r="G155" s="504">
        <v>2.3526796000000001</v>
      </c>
      <c r="H155" s="504">
        <v>1.2203686999999999</v>
      </c>
      <c r="I155" s="534">
        <v>7.3535000000000003E-2</v>
      </c>
      <c r="J155" s="504">
        <v>6.4618599999999998E-2</v>
      </c>
      <c r="K155" s="504">
        <v>6.31221E-2</v>
      </c>
      <c r="L155" s="504">
        <v>7.6566700000000001E-2</v>
      </c>
      <c r="M155" s="504">
        <v>0.19118550000000001</v>
      </c>
      <c r="N155" s="600">
        <v>2.3196263999999998</v>
      </c>
      <c r="O155" s="506">
        <f t="shared" si="15"/>
        <v>19.444988599999999</v>
      </c>
    </row>
    <row r="156" spans="1:15" s="500" customFormat="1" ht="21" customHeight="1">
      <c r="A156" s="599" t="s">
        <v>513</v>
      </c>
      <c r="B156" s="546" t="s">
        <v>670</v>
      </c>
      <c r="C156" s="539">
        <v>10.6750284</v>
      </c>
      <c r="D156" s="567">
        <v>6.6401579999999996</v>
      </c>
      <c r="E156" s="567">
        <v>8.8517562999999999</v>
      </c>
      <c r="F156" s="496">
        <v>10.375210699999998</v>
      </c>
      <c r="G156" s="504">
        <v>10.911651900000001</v>
      </c>
      <c r="H156" s="504">
        <v>9.1269181999999986</v>
      </c>
      <c r="I156" s="534">
        <v>11.074435300000001</v>
      </c>
      <c r="J156" s="504">
        <v>8.6097443000000009</v>
      </c>
      <c r="K156" s="504">
        <v>10.492699400000001</v>
      </c>
      <c r="L156" s="504">
        <v>10.1525827</v>
      </c>
      <c r="M156" s="504">
        <v>10.846602900000001</v>
      </c>
      <c r="N156" s="600">
        <v>10.7462702</v>
      </c>
      <c r="O156" s="506">
        <f t="shared" si="15"/>
        <v>118.50305829999999</v>
      </c>
    </row>
    <row r="157" spans="1:15" s="500" customFormat="1" ht="21" customHeight="1">
      <c r="A157" s="599" t="s">
        <v>514</v>
      </c>
      <c r="B157" s="546" t="s">
        <v>671</v>
      </c>
      <c r="C157" s="539">
        <v>5.0716264000000004</v>
      </c>
      <c r="D157" s="567">
        <v>1.4802219999999999</v>
      </c>
      <c r="E157" s="567">
        <v>5.8195800000000006E-2</v>
      </c>
      <c r="F157" s="496">
        <v>4.1569099999999998E-2</v>
      </c>
      <c r="G157" s="504">
        <v>3.2347399999999998E-2</v>
      </c>
      <c r="H157" s="504">
        <v>2.54302E-2</v>
      </c>
      <c r="I157" s="534">
        <v>1.2298536</v>
      </c>
      <c r="J157" s="504">
        <v>3.5053695</v>
      </c>
      <c r="K157" s="504">
        <v>3.9285301000000001</v>
      </c>
      <c r="L157" s="504">
        <v>3.8911457999999999</v>
      </c>
      <c r="M157" s="504">
        <v>0.91612369999999999</v>
      </c>
      <c r="N157" s="600">
        <v>1.8419746000000001</v>
      </c>
      <c r="O157" s="506">
        <f t="shared" si="15"/>
        <v>22.022388200000002</v>
      </c>
    </row>
    <row r="158" spans="1:15" s="500" customFormat="1" ht="21" customHeight="1">
      <c r="A158" s="588" t="s">
        <v>515</v>
      </c>
      <c r="B158" s="546" t="s">
        <v>672</v>
      </c>
      <c r="C158" s="539">
        <v>0</v>
      </c>
      <c r="D158" s="567">
        <v>0</v>
      </c>
      <c r="E158" s="567">
        <v>0</v>
      </c>
      <c r="F158" s="496">
        <v>0</v>
      </c>
      <c r="G158" s="504">
        <v>0</v>
      </c>
      <c r="H158" s="504">
        <v>0</v>
      </c>
      <c r="I158" s="534">
        <v>0</v>
      </c>
      <c r="J158" s="504">
        <v>0</v>
      </c>
      <c r="K158" s="504">
        <v>0</v>
      </c>
      <c r="L158" s="504">
        <v>0</v>
      </c>
      <c r="M158" s="504">
        <v>0</v>
      </c>
      <c r="N158" s="600">
        <v>0</v>
      </c>
      <c r="O158" s="506">
        <f t="shared" si="15"/>
        <v>0</v>
      </c>
    </row>
    <row r="159" spans="1:15" s="500" customFormat="1" ht="21" customHeight="1">
      <c r="A159" s="599" t="s">
        <v>516</v>
      </c>
      <c r="B159" s="546" t="s">
        <v>673</v>
      </c>
      <c r="C159" s="539">
        <v>9.291766599999999</v>
      </c>
      <c r="D159" s="567">
        <v>8.3139047999999995</v>
      </c>
      <c r="E159" s="567">
        <v>8.3105247000000002</v>
      </c>
      <c r="F159" s="496">
        <v>7.9633070999999997</v>
      </c>
      <c r="G159" s="504">
        <v>7.9200512999999999</v>
      </c>
      <c r="H159" s="504">
        <v>7.7095184000000003</v>
      </c>
      <c r="I159" s="534">
        <v>6.8081582999999997</v>
      </c>
      <c r="J159" s="504">
        <v>7.7016254000000002</v>
      </c>
      <c r="K159" s="504">
        <v>7.6154344000000007</v>
      </c>
      <c r="L159" s="504">
        <v>8.0481625999999995</v>
      </c>
      <c r="M159" s="504">
        <v>7.7454484000000008</v>
      </c>
      <c r="N159" s="600">
        <v>8.6255774000000009</v>
      </c>
      <c r="O159" s="506">
        <f t="shared" si="15"/>
        <v>96.053479400000001</v>
      </c>
    </row>
    <row r="160" spans="1:15" s="500" customFormat="1" ht="21" customHeight="1">
      <c r="A160" s="599" t="s">
        <v>517</v>
      </c>
      <c r="B160" s="546" t="s">
        <v>674</v>
      </c>
      <c r="C160" s="539">
        <v>3.5829045000000002</v>
      </c>
      <c r="D160" s="567">
        <v>3.2266421000000003</v>
      </c>
      <c r="E160" s="567">
        <v>3.5317034</v>
      </c>
      <c r="F160" s="496">
        <v>3.4498601</v>
      </c>
      <c r="G160" s="504">
        <v>4.3139082000000002</v>
      </c>
      <c r="H160" s="504">
        <v>4.3592897000000006</v>
      </c>
      <c r="I160" s="534">
        <v>4.6644964</v>
      </c>
      <c r="J160" s="504">
        <v>4.5913570999999997</v>
      </c>
      <c r="K160" s="504">
        <v>4.4460029000000008</v>
      </c>
      <c r="L160" s="504">
        <v>4.6230460999999998</v>
      </c>
      <c r="M160" s="504">
        <v>4.5366274000000004</v>
      </c>
      <c r="N160" s="600">
        <v>5.0330857999999994</v>
      </c>
      <c r="O160" s="506">
        <f t="shared" si="15"/>
        <v>50.358923700000013</v>
      </c>
    </row>
    <row r="161" spans="1:15" s="500" customFormat="1" ht="21" customHeight="1">
      <c r="A161" s="599" t="s">
        <v>518</v>
      </c>
      <c r="B161" s="546" t="s">
        <v>675</v>
      </c>
      <c r="C161" s="539">
        <v>1.2925795</v>
      </c>
      <c r="D161" s="567">
        <v>1.0827610000000001</v>
      </c>
      <c r="E161" s="567">
        <v>0.83361549999999995</v>
      </c>
      <c r="F161" s="496">
        <v>3.4123000000000001E-3</v>
      </c>
      <c r="G161" s="504">
        <v>0.30513409999999996</v>
      </c>
      <c r="H161" s="504">
        <v>0.94654939999999999</v>
      </c>
      <c r="I161" s="534">
        <v>5.1718099999999996E-2</v>
      </c>
      <c r="J161" s="504">
        <v>3.1099000000000001E-3</v>
      </c>
      <c r="K161" s="504">
        <v>2.8324999999999999E-3</v>
      </c>
      <c r="L161" s="504">
        <v>2.8858E-3</v>
      </c>
      <c r="M161" s="504">
        <v>2.9346999999999997E-3</v>
      </c>
      <c r="N161" s="600">
        <v>3.2664E-3</v>
      </c>
      <c r="O161" s="506">
        <f t="shared" si="15"/>
        <v>4.5307992000000006</v>
      </c>
    </row>
    <row r="162" spans="1:15" s="500" customFormat="1" ht="21" customHeight="1">
      <c r="A162" s="588" t="s">
        <v>519</v>
      </c>
      <c r="B162" s="546" t="s">
        <v>676</v>
      </c>
      <c r="C162" s="539">
        <v>85.314305200000007</v>
      </c>
      <c r="D162" s="567">
        <v>75.4323725</v>
      </c>
      <c r="E162" s="567">
        <v>86.0864239</v>
      </c>
      <c r="F162" s="496">
        <v>83.689547900000008</v>
      </c>
      <c r="G162" s="504">
        <v>85.229620499999996</v>
      </c>
      <c r="H162" s="504">
        <v>78.299547799999999</v>
      </c>
      <c r="I162" s="534">
        <v>84.121497300000001</v>
      </c>
      <c r="J162" s="504">
        <v>80.750370900000007</v>
      </c>
      <c r="K162" s="504">
        <v>29.4850618</v>
      </c>
      <c r="L162" s="504">
        <v>39.816140299999994</v>
      </c>
      <c r="M162" s="504">
        <v>46.0616281</v>
      </c>
      <c r="N162" s="600">
        <v>58.899048899999997</v>
      </c>
      <c r="O162" s="506">
        <f t="shared" si="15"/>
        <v>833.18556510000019</v>
      </c>
    </row>
    <row r="163" spans="1:15" s="500" customFormat="1" ht="21" customHeight="1">
      <c r="A163" s="588" t="s">
        <v>520</v>
      </c>
      <c r="B163" s="546" t="s">
        <v>677</v>
      </c>
      <c r="C163" s="539">
        <v>0.34898420000000002</v>
      </c>
      <c r="D163" s="567">
        <v>1.3081208999999998</v>
      </c>
      <c r="E163" s="567">
        <v>0.7488456</v>
      </c>
      <c r="F163" s="496">
        <v>1.2504700000000001E-2</v>
      </c>
      <c r="G163" s="504">
        <v>2.9914E-3</v>
      </c>
      <c r="H163" s="601">
        <v>4.7004999999999998E-3</v>
      </c>
      <c r="I163" s="534">
        <v>3.2174E-3</v>
      </c>
      <c r="J163" s="504">
        <v>8.4019999999999997E-3</v>
      </c>
      <c r="K163" s="504">
        <v>5.4416999999999998E-3</v>
      </c>
      <c r="L163" s="504">
        <v>7.5466000000000005E-3</v>
      </c>
      <c r="M163" s="504">
        <v>7.6866E-3</v>
      </c>
      <c r="N163" s="600">
        <v>1.1959999999999999E-4</v>
      </c>
      <c r="O163" s="506">
        <f t="shared" si="15"/>
        <v>2.4585612000000001</v>
      </c>
    </row>
    <row r="164" spans="1:15" s="500" customFormat="1" ht="21" customHeight="1">
      <c r="A164" s="599" t="s">
        <v>521</v>
      </c>
      <c r="B164" s="546" t="s">
        <v>678</v>
      </c>
      <c r="C164" s="539">
        <v>2.1981397999999999</v>
      </c>
      <c r="D164" s="567">
        <v>1.0762944999999999</v>
      </c>
      <c r="E164" s="567">
        <v>1.5665794</v>
      </c>
      <c r="F164" s="496">
        <v>0.76136280000000001</v>
      </c>
      <c r="G164" s="504">
        <v>0</v>
      </c>
      <c r="H164" s="504">
        <v>0</v>
      </c>
      <c r="I164" s="534">
        <v>0</v>
      </c>
      <c r="J164" s="504">
        <v>0</v>
      </c>
      <c r="K164" s="504">
        <v>0</v>
      </c>
      <c r="L164" s="504">
        <v>0.67991590000000002</v>
      </c>
      <c r="M164" s="504">
        <v>0.1986724</v>
      </c>
      <c r="N164" s="600">
        <v>0.29727590000000004</v>
      </c>
      <c r="O164" s="506">
        <f t="shared" si="15"/>
        <v>6.7782406999999996</v>
      </c>
    </row>
    <row r="165" spans="1:15" s="500" customFormat="1" ht="21" customHeight="1">
      <c r="A165" s="599" t="s">
        <v>522</v>
      </c>
      <c r="B165" s="546" t="s">
        <v>679</v>
      </c>
      <c r="C165" s="539">
        <v>3.5921669999999999</v>
      </c>
      <c r="D165" s="567">
        <v>2.690553</v>
      </c>
      <c r="E165" s="567">
        <v>0.86047799999999997</v>
      </c>
      <c r="F165" s="496">
        <v>1.0884E-2</v>
      </c>
      <c r="G165" s="504">
        <v>1.2161999999999999E-2</v>
      </c>
      <c r="H165" s="504">
        <v>1.6053000000000001E-2</v>
      </c>
      <c r="I165" s="534">
        <v>2.4167519999999998</v>
      </c>
      <c r="J165" s="504">
        <v>1.0851E-2</v>
      </c>
      <c r="K165" s="504">
        <v>9.2099999999999994E-3</v>
      </c>
      <c r="L165" s="504">
        <v>1.952607</v>
      </c>
      <c r="M165" s="504">
        <v>3.145467</v>
      </c>
      <c r="N165" s="600">
        <v>1.8772230000000001</v>
      </c>
      <c r="O165" s="506">
        <f t="shared" si="15"/>
        <v>16.594407</v>
      </c>
    </row>
    <row r="166" spans="1:15" s="500" customFormat="1" ht="21" customHeight="1">
      <c r="A166" s="599" t="s">
        <v>523</v>
      </c>
      <c r="B166" s="546" t="s">
        <v>680</v>
      </c>
      <c r="C166" s="539">
        <v>2.2219200000000001E-2</v>
      </c>
      <c r="D166" s="567">
        <v>2.01666E-2</v>
      </c>
      <c r="E166" s="567">
        <v>1.99299E-2</v>
      </c>
      <c r="F166" s="496">
        <v>1.4813100000000001E-2</v>
      </c>
      <c r="G166" s="504">
        <v>1.03845E-2</v>
      </c>
      <c r="H166" s="504">
        <v>9.9434999999999992E-3</v>
      </c>
      <c r="I166" s="534">
        <v>8.4867000000000015E-3</v>
      </c>
      <c r="J166" s="504">
        <v>7.6746000000000002E-3</v>
      </c>
      <c r="K166" s="504">
        <v>8.2191E-3</v>
      </c>
      <c r="L166" s="504">
        <v>9.7280999999999999E-3</v>
      </c>
      <c r="M166" s="504">
        <v>9.9524999999999995E-3</v>
      </c>
      <c r="N166" s="600">
        <v>1.2694799999999999E-2</v>
      </c>
      <c r="O166" s="506">
        <f t="shared" si="15"/>
        <v>0.15421260000000001</v>
      </c>
    </row>
    <row r="167" spans="1:15" s="500" customFormat="1" ht="21" customHeight="1">
      <c r="A167" s="588" t="s">
        <v>524</v>
      </c>
      <c r="B167" s="546" t="s">
        <v>681</v>
      </c>
      <c r="C167" s="539">
        <v>0.77365289999999998</v>
      </c>
      <c r="D167" s="567">
        <v>0.68028580000000005</v>
      </c>
      <c r="E167" s="567">
        <v>0.30254900000000001</v>
      </c>
      <c r="F167" s="496">
        <v>0.2814643</v>
      </c>
      <c r="G167" s="504">
        <v>1.97185E-2</v>
      </c>
      <c r="H167" s="504">
        <v>0</v>
      </c>
      <c r="I167" s="534">
        <v>0</v>
      </c>
      <c r="J167" s="504">
        <v>7.2692899999999991E-2</v>
      </c>
      <c r="K167" s="504">
        <v>8.5347199999999998E-2</v>
      </c>
      <c r="L167" s="504">
        <v>8.3513100000000007E-2</v>
      </c>
      <c r="M167" s="504">
        <v>0.13181000000000001</v>
      </c>
      <c r="N167" s="600">
        <v>0.1863341</v>
      </c>
      <c r="O167" s="506">
        <f t="shared" si="15"/>
        <v>2.6173678000000007</v>
      </c>
    </row>
    <row r="168" spans="1:15" s="500" customFormat="1" ht="21" customHeight="1">
      <c r="A168" s="599" t="s">
        <v>525</v>
      </c>
      <c r="B168" s="546" t="s">
        <v>682</v>
      </c>
      <c r="C168" s="539">
        <v>2.67914E-2</v>
      </c>
      <c r="D168" s="567">
        <v>2.36017E-2</v>
      </c>
      <c r="E168" s="567">
        <v>1.88206E-2</v>
      </c>
      <c r="F168" s="496">
        <v>1.6455000000000001E-2</v>
      </c>
      <c r="G168" s="504">
        <v>1.5599399999999999E-2</v>
      </c>
      <c r="H168" s="504">
        <v>1.22132E-2</v>
      </c>
      <c r="I168" s="534">
        <v>1.1188799999999999E-2</v>
      </c>
      <c r="J168" s="504">
        <v>1.11264E-2</v>
      </c>
      <c r="K168" s="504">
        <v>8.9824999999999992E-3</v>
      </c>
      <c r="L168" s="504">
        <v>9.9148999999999991E-3</v>
      </c>
      <c r="M168" s="504">
        <v>8.8293999999999994E-3</v>
      </c>
      <c r="N168" s="600">
        <v>8.6278999999999991E-3</v>
      </c>
      <c r="O168" s="506">
        <f t="shared" si="15"/>
        <v>0.17215119999999998</v>
      </c>
    </row>
    <row r="169" spans="1:15" s="500" customFormat="1" ht="21" customHeight="1">
      <c r="A169" s="588" t="s">
        <v>526</v>
      </c>
      <c r="B169" s="602" t="s">
        <v>683</v>
      </c>
      <c r="C169" s="539">
        <v>0.80460069999999995</v>
      </c>
      <c r="D169" s="567">
        <v>0.79237550000000001</v>
      </c>
      <c r="E169" s="567">
        <v>0.57909880000000002</v>
      </c>
      <c r="F169" s="496">
        <v>0.47020050000000002</v>
      </c>
      <c r="G169" s="504">
        <v>0.4779156</v>
      </c>
      <c r="H169" s="504">
        <v>0.52891650000000001</v>
      </c>
      <c r="I169" s="534">
        <v>0.62678489999999998</v>
      </c>
      <c r="J169" s="504">
        <v>0.7020926999999999</v>
      </c>
      <c r="K169" s="504">
        <v>0.51744630000000003</v>
      </c>
      <c r="L169" s="504">
        <v>0.46253240000000001</v>
      </c>
      <c r="M169" s="504">
        <v>0.53541289999999997</v>
      </c>
      <c r="N169" s="600">
        <v>0.7617991999999999</v>
      </c>
      <c r="O169" s="506">
        <f t="shared" si="15"/>
        <v>7.2591759999999992</v>
      </c>
    </row>
    <row r="170" spans="1:15" s="500" customFormat="1" ht="21" customHeight="1">
      <c r="A170" s="599" t="s">
        <v>527</v>
      </c>
      <c r="B170" s="602" t="s">
        <v>684</v>
      </c>
      <c r="C170" s="539">
        <v>2.1142289999999999</v>
      </c>
      <c r="D170" s="567">
        <v>2.1888621000000001</v>
      </c>
      <c r="E170" s="567">
        <v>1.9459353000000001</v>
      </c>
      <c r="F170" s="496">
        <v>1.6414368000000001</v>
      </c>
      <c r="G170" s="504">
        <v>1.5476198999999999</v>
      </c>
      <c r="H170" s="504">
        <v>1.4536775</v>
      </c>
      <c r="I170" s="534">
        <v>2.1025912999999998</v>
      </c>
      <c r="J170" s="504">
        <v>2.7187546</v>
      </c>
      <c r="K170" s="504">
        <v>1.6951926000000002</v>
      </c>
      <c r="L170" s="504">
        <v>1.4160558000000001</v>
      </c>
      <c r="M170" s="504">
        <v>1.4276801000000001</v>
      </c>
      <c r="N170" s="600">
        <v>1.8027565000000001</v>
      </c>
      <c r="O170" s="506">
        <f t="shared" si="15"/>
        <v>22.0547915</v>
      </c>
    </row>
    <row r="171" spans="1:15" s="500" customFormat="1" ht="21" customHeight="1">
      <c r="A171" s="599" t="s">
        <v>528</v>
      </c>
      <c r="B171" s="602" t="s">
        <v>685</v>
      </c>
      <c r="C171" s="539">
        <v>15.426617500000001</v>
      </c>
      <c r="D171" s="567">
        <v>14.3243013</v>
      </c>
      <c r="E171" s="567">
        <v>15.288039599999999</v>
      </c>
      <c r="F171" s="496">
        <v>13.599093099999999</v>
      </c>
      <c r="G171" s="504">
        <v>15.067334900000001</v>
      </c>
      <c r="H171" s="504">
        <v>14.6347165</v>
      </c>
      <c r="I171" s="534">
        <v>15.309601199999999</v>
      </c>
      <c r="J171" s="504">
        <v>15.380186999999999</v>
      </c>
      <c r="K171" s="504">
        <v>14.1516988</v>
      </c>
      <c r="L171" s="504">
        <v>14.683911800000001</v>
      </c>
      <c r="M171" s="504">
        <v>13.76975</v>
      </c>
      <c r="N171" s="600">
        <v>15.174349900000001</v>
      </c>
      <c r="O171" s="506">
        <f t="shared" si="15"/>
        <v>176.80960159999998</v>
      </c>
    </row>
    <row r="172" spans="1:15" s="500" customFormat="1" ht="29.25" customHeight="1">
      <c r="A172" s="599" t="s">
        <v>529</v>
      </c>
      <c r="B172" s="602" t="s">
        <v>686</v>
      </c>
      <c r="C172" s="539">
        <v>0.33329779999999998</v>
      </c>
      <c r="D172" s="567">
        <v>0.41573179999999998</v>
      </c>
      <c r="E172" s="567">
        <v>0.38047429999999999</v>
      </c>
      <c r="F172" s="496">
        <v>0.33175120000000002</v>
      </c>
      <c r="G172" s="504">
        <v>0.3407056</v>
      </c>
      <c r="H172" s="504">
        <v>0.49479519999999999</v>
      </c>
      <c r="I172" s="534">
        <v>0.38699120000000004</v>
      </c>
      <c r="J172" s="504">
        <v>0.3811406</v>
      </c>
      <c r="K172" s="504">
        <v>0.33716029999999997</v>
      </c>
      <c r="L172" s="504">
        <v>0.35999570000000003</v>
      </c>
      <c r="M172" s="504">
        <v>0.36816729999999998</v>
      </c>
      <c r="N172" s="600">
        <v>0.4765856</v>
      </c>
      <c r="O172" s="506">
        <f t="shared" si="15"/>
        <v>4.6067966</v>
      </c>
    </row>
    <row r="173" spans="1:15" s="500" customFormat="1" ht="26.25" customHeight="1">
      <c r="A173" s="588" t="s">
        <v>530</v>
      </c>
      <c r="B173" s="602" t="s">
        <v>687</v>
      </c>
      <c r="C173" s="539">
        <v>11.019872300000001</v>
      </c>
      <c r="D173" s="567">
        <v>10.002961300000001</v>
      </c>
      <c r="E173" s="567">
        <v>10.650801900000001</v>
      </c>
      <c r="F173" s="496">
        <v>10.2781605</v>
      </c>
      <c r="G173" s="504">
        <v>10.4630052</v>
      </c>
      <c r="H173" s="504">
        <v>10.437971800000001</v>
      </c>
      <c r="I173" s="534">
        <v>11.6717431</v>
      </c>
      <c r="J173" s="504">
        <v>12.4245725</v>
      </c>
      <c r="K173" s="504">
        <v>11.459113500000001</v>
      </c>
      <c r="L173" s="504">
        <v>11.5078964</v>
      </c>
      <c r="M173" s="504">
        <v>10.842322300000001</v>
      </c>
      <c r="N173" s="600">
        <v>11.5531852</v>
      </c>
      <c r="O173" s="506">
        <f t="shared" si="15"/>
        <v>132.31160600000001</v>
      </c>
    </row>
    <row r="174" spans="1:15" s="500" customFormat="1" ht="21" customHeight="1">
      <c r="A174" s="599" t="s">
        <v>531</v>
      </c>
      <c r="B174" s="602" t="s">
        <v>688</v>
      </c>
      <c r="C174" s="539">
        <v>3.4966362000000002</v>
      </c>
      <c r="D174" s="567">
        <v>3.3155329999999998</v>
      </c>
      <c r="E174" s="567">
        <v>3.5767442000000003</v>
      </c>
      <c r="F174" s="496">
        <v>3.0898129000000001</v>
      </c>
      <c r="G174" s="504">
        <v>3.2847412999999999</v>
      </c>
      <c r="H174" s="504">
        <v>3.149858</v>
      </c>
      <c r="I174" s="534">
        <v>3.3250454</v>
      </c>
      <c r="J174" s="534">
        <v>3.7292915</v>
      </c>
      <c r="K174" s="504">
        <v>3.3764786</v>
      </c>
      <c r="L174" s="504">
        <v>3.3422782</v>
      </c>
      <c r="M174" s="504">
        <v>2.9697791000000002</v>
      </c>
      <c r="N174" s="600">
        <v>1.6586375</v>
      </c>
      <c r="O174" s="506">
        <f t="shared" si="15"/>
        <v>38.314835899999991</v>
      </c>
    </row>
    <row r="175" spans="1:15" s="500" customFormat="1" ht="21" customHeight="1">
      <c r="A175" s="599" t="s">
        <v>532</v>
      </c>
      <c r="B175" s="602" t="s">
        <v>689</v>
      </c>
      <c r="C175" s="539">
        <v>0.14488909999999999</v>
      </c>
      <c r="D175" s="567">
        <v>0.1528718</v>
      </c>
      <c r="E175" s="567">
        <v>0.123323</v>
      </c>
      <c r="F175" s="496">
        <v>0.451262</v>
      </c>
      <c r="G175" s="504">
        <v>0.42416859999999995</v>
      </c>
      <c r="H175" s="504">
        <v>2.7707991000000001</v>
      </c>
      <c r="I175" s="534">
        <v>9.0988509999999998</v>
      </c>
      <c r="J175" s="504">
        <v>11.481552300000001</v>
      </c>
      <c r="K175" s="504">
        <v>4.0084302999999997</v>
      </c>
      <c r="L175" s="504">
        <v>0.65538190000000007</v>
      </c>
      <c r="M175" s="504">
        <v>0.12864910000000002</v>
      </c>
      <c r="N175" s="600">
        <v>0.15949579999999999</v>
      </c>
      <c r="O175" s="506">
        <f t="shared" si="15"/>
        <v>29.599674</v>
      </c>
    </row>
    <row r="176" spans="1:15" s="500" customFormat="1" ht="36.75" customHeight="1">
      <c r="A176" s="599" t="s">
        <v>533</v>
      </c>
      <c r="B176" s="602" t="s">
        <v>690</v>
      </c>
      <c r="C176" s="539">
        <v>1.236472</v>
      </c>
      <c r="D176" s="567">
        <v>1.2471253999999998</v>
      </c>
      <c r="E176" s="567">
        <v>1.4908330000000001</v>
      </c>
      <c r="F176" s="496">
        <v>1.426911</v>
      </c>
      <c r="G176" s="504">
        <v>1.7641198999999999</v>
      </c>
      <c r="H176" s="504">
        <v>1.7415240000000001</v>
      </c>
      <c r="I176" s="534">
        <v>1.9640698999999999</v>
      </c>
      <c r="J176" s="504">
        <v>2.2079928</v>
      </c>
      <c r="K176" s="504">
        <v>1.9117248999999998</v>
      </c>
      <c r="L176" s="504">
        <v>1.642657</v>
      </c>
      <c r="M176" s="504">
        <v>1.2676963000000001</v>
      </c>
      <c r="N176" s="600">
        <v>1.4976739999999999</v>
      </c>
      <c r="O176" s="506">
        <f t="shared" si="15"/>
        <v>19.3988002</v>
      </c>
    </row>
    <row r="177" spans="1:15" s="500" customFormat="1" ht="26.25" customHeight="1">
      <c r="A177" s="588" t="s">
        <v>534</v>
      </c>
      <c r="B177" s="602" t="s">
        <v>691</v>
      </c>
      <c r="C177" s="539">
        <v>0.47166130000000001</v>
      </c>
      <c r="D177" s="567">
        <v>0.74829500000000004</v>
      </c>
      <c r="E177" s="567">
        <v>1.0548203</v>
      </c>
      <c r="F177" s="496">
        <v>1.0182055999999999</v>
      </c>
      <c r="G177" s="504">
        <v>1.145332</v>
      </c>
      <c r="H177" s="504">
        <v>0.98989480000000007</v>
      </c>
      <c r="I177" s="534">
        <v>1.0672676000000001</v>
      </c>
      <c r="J177" s="504">
        <v>1.0519985000000001</v>
      </c>
      <c r="K177" s="504">
        <v>1.0231926999999998</v>
      </c>
      <c r="L177" s="504">
        <v>1.0096858</v>
      </c>
      <c r="M177" s="504">
        <v>1.1087244999999999</v>
      </c>
      <c r="N177" s="600">
        <v>1.1189028999999999</v>
      </c>
      <c r="O177" s="506">
        <f t="shared" si="15"/>
        <v>11.807980999999998</v>
      </c>
    </row>
    <row r="178" spans="1:15" s="500" customFormat="1" ht="30.75" customHeight="1">
      <c r="A178" s="588" t="s">
        <v>535</v>
      </c>
      <c r="B178" s="602" t="s">
        <v>692</v>
      </c>
      <c r="C178" s="539">
        <v>0.98963330000000005</v>
      </c>
      <c r="D178" s="567">
        <v>0.87641150000000001</v>
      </c>
      <c r="E178" s="567">
        <v>0.91108549999999999</v>
      </c>
      <c r="F178" s="496">
        <v>0.71959209999999996</v>
      </c>
      <c r="G178" s="504">
        <v>0.71248750000000005</v>
      </c>
      <c r="H178" s="504">
        <v>0.6858746</v>
      </c>
      <c r="I178" s="534">
        <v>0.60966189999999998</v>
      </c>
      <c r="J178" s="504">
        <v>0.58115539999999999</v>
      </c>
      <c r="K178" s="504">
        <v>0.57759969999999994</v>
      </c>
      <c r="L178" s="504">
        <v>0.64095360000000001</v>
      </c>
      <c r="M178" s="504">
        <v>0.58189449999999998</v>
      </c>
      <c r="N178" s="600">
        <v>0.91662130000000008</v>
      </c>
      <c r="O178" s="506">
        <f t="shared" si="15"/>
        <v>8.8029709</v>
      </c>
    </row>
    <row r="179" spans="1:15" s="500" customFormat="1" ht="36" customHeight="1">
      <c r="A179" s="599" t="s">
        <v>536</v>
      </c>
      <c r="B179" s="602" t="s">
        <v>693</v>
      </c>
      <c r="C179" s="539">
        <v>0.52531450000000002</v>
      </c>
      <c r="D179" s="567">
        <v>0.22054589999999999</v>
      </c>
      <c r="E179" s="567">
        <v>0.18553600000000001</v>
      </c>
      <c r="F179" s="496">
        <v>0.18313499999999999</v>
      </c>
      <c r="G179" s="504">
        <v>0.16351629999999998</v>
      </c>
      <c r="H179" s="504">
        <v>0.12742629999999999</v>
      </c>
      <c r="I179" s="534">
        <v>0.13274900000000001</v>
      </c>
      <c r="J179" s="504">
        <v>8.3505099999999971E-2</v>
      </c>
      <c r="K179" s="504">
        <v>8.6628300000000005E-2</v>
      </c>
      <c r="L179" s="504">
        <v>0.1646891</v>
      </c>
      <c r="M179" s="504">
        <v>0.3836078</v>
      </c>
      <c r="N179" s="600">
        <v>0.43447340000000001</v>
      </c>
      <c r="O179" s="506">
        <f t="shared" si="15"/>
        <v>2.6911266999999999</v>
      </c>
    </row>
    <row r="180" spans="1:15" s="500" customFormat="1" ht="21" customHeight="1">
      <c r="A180" s="599" t="s">
        <v>537</v>
      </c>
      <c r="B180" s="602" t="s">
        <v>694</v>
      </c>
      <c r="C180" s="539">
        <v>0.7581403000000001</v>
      </c>
      <c r="D180" s="567">
        <v>0.78174519999999992</v>
      </c>
      <c r="E180" s="567">
        <v>0.77274369999999992</v>
      </c>
      <c r="F180" s="496">
        <v>0.65749880000000005</v>
      </c>
      <c r="G180" s="504">
        <v>0.55195159999999999</v>
      </c>
      <c r="H180" s="504">
        <v>0.55794530000000009</v>
      </c>
      <c r="I180" s="534">
        <v>0.51696949999999997</v>
      </c>
      <c r="J180" s="504">
        <v>0.62934309999999993</v>
      </c>
      <c r="K180" s="504">
        <v>0.47521090000000005</v>
      </c>
      <c r="L180" s="504">
        <v>0.50678999999999996</v>
      </c>
      <c r="M180" s="504">
        <v>0.55658109999999994</v>
      </c>
      <c r="N180" s="600">
        <v>0.6884787</v>
      </c>
      <c r="O180" s="506">
        <f t="shared" si="15"/>
        <v>7.4533981999999996</v>
      </c>
    </row>
    <row r="181" spans="1:15" s="500" customFormat="1" ht="36.75" customHeight="1">
      <c r="A181" s="599" t="s">
        <v>538</v>
      </c>
      <c r="B181" s="602" t="s">
        <v>695</v>
      </c>
      <c r="C181" s="539">
        <v>0.67218040000000001</v>
      </c>
      <c r="D181" s="567">
        <v>0.65530569999999999</v>
      </c>
      <c r="E181" s="567">
        <v>0.63446199999999997</v>
      </c>
      <c r="F181" s="496">
        <v>0.57744949999999995</v>
      </c>
      <c r="G181" s="504">
        <v>0.62973760000000001</v>
      </c>
      <c r="H181" s="504">
        <v>0.2275604</v>
      </c>
      <c r="I181" s="534">
        <v>0.2388651</v>
      </c>
      <c r="J181" s="504">
        <v>0.26509309999999997</v>
      </c>
      <c r="K181" s="504">
        <v>0.27664559999999999</v>
      </c>
      <c r="L181" s="504">
        <v>0.32539359999999995</v>
      </c>
      <c r="M181" s="504">
        <v>0.33852549999999998</v>
      </c>
      <c r="N181" s="600">
        <v>0.49469409999999997</v>
      </c>
      <c r="O181" s="506">
        <f t="shared" si="15"/>
        <v>5.3359126000000003</v>
      </c>
    </row>
    <row r="182" spans="1:15" s="500" customFormat="1" ht="21" customHeight="1">
      <c r="A182" s="588" t="s">
        <v>539</v>
      </c>
      <c r="B182" s="602" t="s">
        <v>696</v>
      </c>
      <c r="C182" s="539">
        <v>0.2765185</v>
      </c>
      <c r="D182" s="567">
        <v>0.25156270000000003</v>
      </c>
      <c r="E182" s="567">
        <v>0.41465150000000001</v>
      </c>
      <c r="F182" s="496">
        <v>0.39300380000000001</v>
      </c>
      <c r="G182" s="504">
        <v>0.42487200000000003</v>
      </c>
      <c r="H182" s="504">
        <v>0.4632076</v>
      </c>
      <c r="I182" s="534">
        <v>0.64426340000000004</v>
      </c>
      <c r="J182" s="504">
        <v>0.65627049999999998</v>
      </c>
      <c r="K182" s="504">
        <v>0.58180030000000005</v>
      </c>
      <c r="L182" s="504">
        <v>0.41313230000000001</v>
      </c>
      <c r="M182" s="504">
        <v>0.36778379999999999</v>
      </c>
      <c r="N182" s="600">
        <v>0.36548909999999996</v>
      </c>
      <c r="O182" s="506">
        <f t="shared" si="15"/>
        <v>5.2525554999999997</v>
      </c>
    </row>
    <row r="183" spans="1:15" s="500" customFormat="1" ht="21" customHeight="1">
      <c r="A183" s="599" t="s">
        <v>540</v>
      </c>
      <c r="B183" s="602" t="s">
        <v>697</v>
      </c>
      <c r="C183" s="539">
        <v>0.98759010000000003</v>
      </c>
      <c r="D183" s="567">
        <v>0.77478959999999997</v>
      </c>
      <c r="E183" s="567">
        <v>0.79772869999999996</v>
      </c>
      <c r="F183" s="496">
        <v>0.85456940000000003</v>
      </c>
      <c r="G183" s="504">
        <v>0.99859350000000002</v>
      </c>
      <c r="H183" s="504">
        <v>0.76016359999999994</v>
      </c>
      <c r="I183" s="534">
        <v>0.79221169999999996</v>
      </c>
      <c r="J183" s="504">
        <v>0.65610780000000002</v>
      </c>
      <c r="K183" s="504">
        <v>0.8490685</v>
      </c>
      <c r="L183" s="504">
        <v>1.0901566</v>
      </c>
      <c r="M183" s="504">
        <v>0.9473003000000001</v>
      </c>
      <c r="N183" s="545">
        <v>1.1869793</v>
      </c>
      <c r="O183" s="506">
        <f t="shared" si="15"/>
        <v>10.695259100000001</v>
      </c>
    </row>
    <row r="184" spans="1:15" s="500" customFormat="1" ht="21" customHeight="1">
      <c r="A184" s="599" t="s">
        <v>541</v>
      </c>
      <c r="B184" s="602" t="s">
        <v>698</v>
      </c>
      <c r="C184" s="539">
        <v>0.32684350000000001</v>
      </c>
      <c r="D184" s="567">
        <v>0.37138280000000001</v>
      </c>
      <c r="E184" s="567">
        <v>0.36045870000000002</v>
      </c>
      <c r="F184" s="496">
        <v>0.30269180000000001</v>
      </c>
      <c r="G184" s="504">
        <v>0.27502979999999999</v>
      </c>
      <c r="H184" s="504">
        <v>0.34578550000000002</v>
      </c>
      <c r="I184" s="534">
        <v>0.2068681</v>
      </c>
      <c r="J184" s="504">
        <v>0.38082529999999998</v>
      </c>
      <c r="K184" s="504">
        <v>0.41900100000000001</v>
      </c>
      <c r="L184" s="504">
        <v>0.40829300000000002</v>
      </c>
      <c r="M184" s="504">
        <v>0.43599579999999999</v>
      </c>
      <c r="N184" s="545">
        <v>0.45573620000000004</v>
      </c>
      <c r="O184" s="506">
        <f t="shared" si="15"/>
        <v>4.2889115000000011</v>
      </c>
    </row>
    <row r="185" spans="1:15" s="500" customFormat="1" ht="21" customHeight="1">
      <c r="A185" s="599" t="s">
        <v>542</v>
      </c>
      <c r="B185" s="602" t="s">
        <v>699</v>
      </c>
      <c r="C185" s="539">
        <v>0.36641959999999996</v>
      </c>
      <c r="D185" s="567">
        <v>0.39942529999999998</v>
      </c>
      <c r="E185" s="567">
        <v>0.49375240000000004</v>
      </c>
      <c r="F185" s="496">
        <v>0.41326390000000002</v>
      </c>
      <c r="G185" s="504">
        <v>0.43764740000000002</v>
      </c>
      <c r="H185" s="504">
        <v>0.51799059999999997</v>
      </c>
      <c r="I185" s="534">
        <v>0.55061019999999994</v>
      </c>
      <c r="J185" s="504">
        <v>0.60611250000000005</v>
      </c>
      <c r="K185" s="504">
        <v>0.52945380000000009</v>
      </c>
      <c r="L185" s="504">
        <v>0.50043910000000003</v>
      </c>
      <c r="M185" s="504">
        <v>0.48914530000000001</v>
      </c>
      <c r="N185" s="545">
        <v>0.52476590000000001</v>
      </c>
      <c r="O185" s="506">
        <f t="shared" si="15"/>
        <v>5.8290260000000007</v>
      </c>
    </row>
    <row r="186" spans="1:15" s="500" customFormat="1" ht="21" customHeight="1">
      <c r="A186" s="588" t="s">
        <v>543</v>
      </c>
      <c r="B186" s="602" t="s">
        <v>700</v>
      </c>
      <c r="C186" s="539">
        <v>0.18616360000000001</v>
      </c>
      <c r="D186" s="567">
        <v>0.2526216</v>
      </c>
      <c r="E186" s="567">
        <v>0.26258999999999999</v>
      </c>
      <c r="F186" s="496">
        <v>0.2048402</v>
      </c>
      <c r="G186" s="504">
        <v>0.1744414</v>
      </c>
      <c r="H186" s="504">
        <v>0.22458790000000001</v>
      </c>
      <c r="I186" s="534">
        <v>0.2479971</v>
      </c>
      <c r="J186" s="504">
        <v>0.28912120000000002</v>
      </c>
      <c r="K186" s="504">
        <v>0.2303376</v>
      </c>
      <c r="L186" s="504">
        <v>0.29609600000000003</v>
      </c>
      <c r="M186" s="504">
        <v>0.32121520000000003</v>
      </c>
      <c r="N186" s="545">
        <v>0.3549834</v>
      </c>
      <c r="O186" s="506">
        <f t="shared" si="15"/>
        <v>3.0449952000000002</v>
      </c>
    </row>
    <row r="187" spans="1:15" s="500" customFormat="1" ht="21" customHeight="1">
      <c r="A187" s="588" t="s">
        <v>544</v>
      </c>
      <c r="B187" s="546" t="s">
        <v>701</v>
      </c>
      <c r="C187" s="539">
        <v>0.80276199999999998</v>
      </c>
      <c r="D187" s="567">
        <v>0.77266760000000001</v>
      </c>
      <c r="E187" s="567">
        <v>0.85284119999999997</v>
      </c>
      <c r="F187" s="496">
        <v>0.8310516</v>
      </c>
      <c r="G187" s="504">
        <v>0.82829280000000005</v>
      </c>
      <c r="H187" s="504">
        <v>0.84465199999999996</v>
      </c>
      <c r="I187" s="534">
        <v>0.55083440000000006</v>
      </c>
      <c r="J187" s="504">
        <v>6.5288000000000004E-3</v>
      </c>
      <c r="K187" s="504">
        <v>4.6671999999999998E-3</v>
      </c>
      <c r="L187" s="504">
        <v>4.8736000000000005E-3</v>
      </c>
      <c r="M187" s="504">
        <v>3.0688E-3</v>
      </c>
      <c r="N187" s="545">
        <v>2.8328000000000003E-3</v>
      </c>
      <c r="O187" s="506">
        <f t="shared" si="15"/>
        <v>5.5050728000000007</v>
      </c>
    </row>
    <row r="188" spans="1:15" s="500" customFormat="1" ht="21" customHeight="1">
      <c r="A188" s="599" t="s">
        <v>545</v>
      </c>
      <c r="B188" s="546" t="s">
        <v>702</v>
      </c>
      <c r="C188" s="539">
        <v>0.2471748</v>
      </c>
      <c r="D188" s="567">
        <v>0.2357534</v>
      </c>
      <c r="E188" s="567">
        <v>0.2354996</v>
      </c>
      <c r="F188" s="496">
        <v>0.21703910000000001</v>
      </c>
      <c r="G188" s="504">
        <v>0.22420329999999999</v>
      </c>
      <c r="H188" s="504">
        <v>0.23257610000000001</v>
      </c>
      <c r="I188" s="534">
        <v>0.2726208</v>
      </c>
      <c r="J188" s="541">
        <v>0.28798420000000002</v>
      </c>
      <c r="K188" s="504">
        <v>0.28559890000000004</v>
      </c>
      <c r="L188" s="504">
        <v>0.25733149999999999</v>
      </c>
      <c r="M188" s="504">
        <v>0.2557429</v>
      </c>
      <c r="N188" s="545">
        <v>0.27237890000000003</v>
      </c>
      <c r="O188" s="506">
        <f t="shared" si="15"/>
        <v>3.0239034999999999</v>
      </c>
    </row>
    <row r="189" spans="1:15" s="500" customFormat="1" ht="21" customHeight="1">
      <c r="A189" s="599" t="s">
        <v>546</v>
      </c>
      <c r="B189" s="546" t="s">
        <v>703</v>
      </c>
      <c r="C189" s="539">
        <v>0</v>
      </c>
      <c r="D189" s="567">
        <v>0</v>
      </c>
      <c r="E189" s="567">
        <v>0</v>
      </c>
      <c r="F189" s="496">
        <v>0</v>
      </c>
      <c r="G189" s="504">
        <v>0</v>
      </c>
      <c r="H189" s="504">
        <v>0</v>
      </c>
      <c r="I189" s="534">
        <v>0</v>
      </c>
      <c r="J189" s="505">
        <v>0</v>
      </c>
      <c r="K189" s="504">
        <v>0</v>
      </c>
      <c r="L189" s="504">
        <v>0</v>
      </c>
      <c r="M189" s="504">
        <v>0</v>
      </c>
      <c r="N189" s="545">
        <v>0</v>
      </c>
      <c r="O189" s="506">
        <f t="shared" si="15"/>
        <v>0</v>
      </c>
    </row>
    <row r="190" spans="1:15" s="500" customFormat="1" ht="21" customHeight="1">
      <c r="A190" s="599" t="s">
        <v>547</v>
      </c>
      <c r="B190" s="546" t="s">
        <v>704</v>
      </c>
      <c r="C190" s="539">
        <v>5.5687000000000002E-3</v>
      </c>
      <c r="D190" s="567">
        <v>6.4753999999999992E-3</v>
      </c>
      <c r="E190" s="567">
        <v>6.3452999999999999E-3</v>
      </c>
      <c r="F190" s="496">
        <v>6.1782E-3</v>
      </c>
      <c r="G190" s="504">
        <v>6.9133999999999992E-3</v>
      </c>
      <c r="H190" s="504">
        <v>6.6196000000000007E-3</v>
      </c>
      <c r="I190" s="534">
        <v>6.5998999999999997E-3</v>
      </c>
      <c r="J190" s="505">
        <v>3.6191000000000001E-3</v>
      </c>
      <c r="K190" s="504">
        <v>1.7899999999999998E-5</v>
      </c>
      <c r="L190" s="504">
        <v>3.3200000000000001E-5</v>
      </c>
      <c r="M190" s="504">
        <v>2.6600000000000003E-5</v>
      </c>
      <c r="N190" s="545">
        <v>1.2397399999999999E-2</v>
      </c>
      <c r="O190" s="506">
        <f t="shared" si="15"/>
        <v>6.0794700000000007E-2</v>
      </c>
    </row>
    <row r="191" spans="1:15" s="500" customFormat="1" ht="21" customHeight="1">
      <c r="A191" s="588" t="s">
        <v>548</v>
      </c>
      <c r="B191" s="546" t="s">
        <v>705</v>
      </c>
      <c r="C191" s="539">
        <v>3.9291689999999999</v>
      </c>
      <c r="D191" s="567">
        <v>2.5322977999999998</v>
      </c>
      <c r="E191" s="567">
        <v>2.3563649</v>
      </c>
      <c r="F191" s="496">
        <v>0.2785801</v>
      </c>
      <c r="G191" s="504">
        <v>0.12461910000000001</v>
      </c>
      <c r="H191" s="504">
        <v>9.0660199999999996E-2</v>
      </c>
      <c r="I191" s="534">
        <v>5.3392199999999994E-2</v>
      </c>
      <c r="J191" s="505">
        <v>4.8667000000000002E-2</v>
      </c>
      <c r="K191" s="504">
        <v>6.4232999999999998E-2</v>
      </c>
      <c r="L191" s="504">
        <v>0.1085836</v>
      </c>
      <c r="M191" s="504">
        <v>1.9478279999999999</v>
      </c>
      <c r="N191" s="545">
        <v>3.7916373999999999</v>
      </c>
      <c r="O191" s="506">
        <f t="shared" si="15"/>
        <v>15.326032299999998</v>
      </c>
    </row>
    <row r="192" spans="1:15" s="500" customFormat="1" ht="21" customHeight="1">
      <c r="A192" s="599" t="s">
        <v>549</v>
      </c>
      <c r="B192" s="546" t="s">
        <v>706</v>
      </c>
      <c r="C192" s="539">
        <v>2.7188099000000001</v>
      </c>
      <c r="D192" s="567">
        <v>2.5051682000000004</v>
      </c>
      <c r="E192" s="567">
        <v>2.8483635999999999</v>
      </c>
      <c r="F192" s="496">
        <v>1.7854203</v>
      </c>
      <c r="G192" s="504">
        <v>1.7849302</v>
      </c>
      <c r="H192" s="504">
        <v>2.2609082999999996</v>
      </c>
      <c r="I192" s="534">
        <v>2.8934150999999999</v>
      </c>
      <c r="J192" s="505">
        <v>2.8964966000000003</v>
      </c>
      <c r="K192" s="504">
        <v>2.7803082999999997</v>
      </c>
      <c r="L192" s="504">
        <v>3.0513767000000001</v>
      </c>
      <c r="M192" s="504">
        <v>3.0996516000000001</v>
      </c>
      <c r="N192" s="545">
        <v>3.0948732000000003</v>
      </c>
      <c r="O192" s="506">
        <f t="shared" si="15"/>
        <v>31.719721999999997</v>
      </c>
    </row>
    <row r="193" spans="1:15" s="500" customFormat="1" ht="21" customHeight="1">
      <c r="A193" s="588" t="s">
        <v>550</v>
      </c>
      <c r="B193" s="546" t="s">
        <v>707</v>
      </c>
      <c r="C193" s="539">
        <v>2.6626463</v>
      </c>
      <c r="D193" s="567">
        <v>2.2507897999999997</v>
      </c>
      <c r="E193" s="567">
        <v>2.4664275</v>
      </c>
      <c r="F193" s="496">
        <v>2.4281077999999998</v>
      </c>
      <c r="G193" s="504">
        <v>2.6497815</v>
      </c>
      <c r="H193" s="504">
        <v>2.4938257999999998</v>
      </c>
      <c r="I193" s="534">
        <v>2.5809510000000002</v>
      </c>
      <c r="J193" s="505">
        <v>2.6746463</v>
      </c>
      <c r="K193" s="504">
        <v>2.5644082999999998</v>
      </c>
      <c r="L193" s="504">
        <v>2.5578007</v>
      </c>
      <c r="M193" s="504">
        <v>1.6929608</v>
      </c>
      <c r="N193" s="545">
        <v>0.5632665</v>
      </c>
      <c r="O193" s="506">
        <f t="shared" si="15"/>
        <v>27.585612300000001</v>
      </c>
    </row>
    <row r="194" spans="1:15" s="500" customFormat="1" ht="21" customHeight="1">
      <c r="A194" s="599" t="s">
        <v>551</v>
      </c>
      <c r="B194" s="546" t="s">
        <v>708</v>
      </c>
      <c r="C194" s="539">
        <v>2.7224999999999999E-2</v>
      </c>
      <c r="D194" s="567">
        <v>2.4560200000000001E-2</v>
      </c>
      <c r="E194" s="567">
        <v>2.7241499999999998E-2</v>
      </c>
      <c r="F194" s="496">
        <v>2.68785E-2</v>
      </c>
      <c r="G194" s="504">
        <v>7.425E-4</v>
      </c>
      <c r="H194" s="604">
        <v>8.25E-5</v>
      </c>
      <c r="I194" s="534">
        <v>9.8999999999999994E-5</v>
      </c>
      <c r="J194" s="505">
        <v>1.3977799999999999E-2</v>
      </c>
      <c r="K194" s="504">
        <v>2.72815E-2</v>
      </c>
      <c r="L194" s="504">
        <v>3.0577200000000002E-2</v>
      </c>
      <c r="M194" s="504">
        <v>2.6830200000000002E-2</v>
      </c>
      <c r="N194" s="545">
        <v>5.3875900000000004E-2</v>
      </c>
      <c r="O194" s="506">
        <f t="shared" si="15"/>
        <v>0.25937180000000004</v>
      </c>
    </row>
    <row r="195" spans="1:15" s="500" customFormat="1" ht="21" customHeight="1">
      <c r="A195" s="599" t="s">
        <v>552</v>
      </c>
      <c r="B195" s="546" t="s">
        <v>709</v>
      </c>
      <c r="C195" s="539">
        <v>0</v>
      </c>
      <c r="D195" s="567">
        <v>0</v>
      </c>
      <c r="E195" s="567">
        <v>0</v>
      </c>
      <c r="F195" s="496">
        <v>0</v>
      </c>
      <c r="G195" s="504">
        <v>0</v>
      </c>
      <c r="H195" s="504">
        <v>0</v>
      </c>
      <c r="I195" s="534">
        <v>0</v>
      </c>
      <c r="J195" s="505">
        <v>0</v>
      </c>
      <c r="K195" s="504">
        <v>0</v>
      </c>
      <c r="L195" s="504">
        <v>0</v>
      </c>
      <c r="M195" s="504">
        <v>0</v>
      </c>
      <c r="N195" s="545">
        <v>0</v>
      </c>
      <c r="O195" s="506">
        <f t="shared" si="15"/>
        <v>0</v>
      </c>
    </row>
    <row r="196" spans="1:15" s="500" customFormat="1" ht="21" customHeight="1">
      <c r="A196" s="599" t="s">
        <v>553</v>
      </c>
      <c r="B196" s="546" t="s">
        <v>710</v>
      </c>
      <c r="C196" s="539">
        <v>1.2066253</v>
      </c>
      <c r="D196" s="567">
        <v>1.1643713</v>
      </c>
      <c r="E196" s="567">
        <v>1.1236708</v>
      </c>
      <c r="F196" s="496">
        <v>1.3330843000000001</v>
      </c>
      <c r="G196" s="504">
        <v>1.5804906000000001</v>
      </c>
      <c r="H196" s="504">
        <v>1.61639</v>
      </c>
      <c r="I196" s="534">
        <v>1.8436188999999998</v>
      </c>
      <c r="J196" s="505">
        <v>2.0977839</v>
      </c>
      <c r="K196" s="504">
        <v>1.6127168999999999</v>
      </c>
      <c r="L196" s="504">
        <v>1.4030901</v>
      </c>
      <c r="M196" s="504">
        <v>1.4714996999999999</v>
      </c>
      <c r="N196" s="545">
        <v>1.4188934</v>
      </c>
      <c r="O196" s="506">
        <f t="shared" si="15"/>
        <v>17.872235199999999</v>
      </c>
    </row>
    <row r="197" spans="1:15" s="500" customFormat="1" ht="21" customHeight="1">
      <c r="A197" s="588" t="s">
        <v>554</v>
      </c>
      <c r="B197" s="546" t="s">
        <v>711</v>
      </c>
      <c r="C197" s="539">
        <v>2.6714104000000001</v>
      </c>
      <c r="D197" s="567">
        <v>2.3388872999999997</v>
      </c>
      <c r="E197" s="567">
        <v>2.1662437999999997</v>
      </c>
      <c r="F197" s="496">
        <v>2.5666512000000004</v>
      </c>
      <c r="G197" s="504">
        <v>2.7518282000000003</v>
      </c>
      <c r="H197" s="504">
        <v>2.3045033999999998</v>
      </c>
      <c r="I197" s="534">
        <v>1.61082E-2</v>
      </c>
      <c r="J197" s="505">
        <v>4.8481999999999996E-3</v>
      </c>
      <c r="K197" s="504">
        <v>4.5963999999999996E-3</v>
      </c>
      <c r="L197" s="504">
        <v>5.3416999999999996E-3</v>
      </c>
      <c r="M197" s="504">
        <v>1.02159E-2</v>
      </c>
      <c r="N197" s="545">
        <v>1.5592200000000001E-2</v>
      </c>
      <c r="O197" s="506">
        <f t="shared" si="15"/>
        <v>14.856226900000001</v>
      </c>
    </row>
    <row r="198" spans="1:15" s="500" customFormat="1" ht="21" customHeight="1">
      <c r="A198" s="599" t="s">
        <v>555</v>
      </c>
      <c r="B198" s="546" t="s">
        <v>712</v>
      </c>
      <c r="C198" s="539">
        <v>0</v>
      </c>
      <c r="D198" s="567">
        <v>0</v>
      </c>
      <c r="E198" s="567">
        <v>0</v>
      </c>
      <c r="F198" s="496">
        <v>0</v>
      </c>
      <c r="G198" s="504">
        <v>0</v>
      </c>
      <c r="H198" s="504">
        <v>0</v>
      </c>
      <c r="I198" s="534">
        <v>0</v>
      </c>
      <c r="J198" s="505">
        <v>0</v>
      </c>
      <c r="K198" s="504">
        <v>0</v>
      </c>
      <c r="L198" s="504">
        <v>0</v>
      </c>
      <c r="M198" s="504">
        <v>0</v>
      </c>
      <c r="N198" s="545">
        <v>0</v>
      </c>
      <c r="O198" s="506">
        <f t="shared" si="15"/>
        <v>0</v>
      </c>
    </row>
    <row r="199" spans="1:15" s="500" customFormat="1" ht="21" customHeight="1">
      <c r="A199" s="599" t="s">
        <v>556</v>
      </c>
      <c r="B199" s="546" t="s">
        <v>713</v>
      </c>
      <c r="C199" s="539">
        <v>6.0866399999999999E-3</v>
      </c>
      <c r="D199" s="567">
        <v>0.57890619999999993</v>
      </c>
      <c r="E199" s="567">
        <v>0.73762680000000003</v>
      </c>
      <c r="F199" s="496">
        <v>0.1892665</v>
      </c>
      <c r="G199" s="504">
        <v>1.9070000000000001E-3</v>
      </c>
      <c r="H199" s="504">
        <v>1.7782E-3</v>
      </c>
      <c r="I199" s="534">
        <v>1.8770999999999998E-3</v>
      </c>
      <c r="J199" s="605">
        <v>2.0236E-3</v>
      </c>
      <c r="K199" s="504">
        <v>1.3062E-3</v>
      </c>
      <c r="L199" s="504">
        <v>0.1139033</v>
      </c>
      <c r="M199" s="504">
        <v>2.6622E-3</v>
      </c>
      <c r="N199" s="529">
        <v>2.0588000000000004E-3</v>
      </c>
      <c r="O199" s="506">
        <f t="shared" si="15"/>
        <v>1.6394025400000001</v>
      </c>
    </row>
    <row r="200" spans="1:15" s="500" customFormat="1" ht="21" customHeight="1">
      <c r="A200" s="599" t="s">
        <v>557</v>
      </c>
      <c r="B200" s="546" t="s">
        <v>714</v>
      </c>
      <c r="C200" s="514">
        <v>0</v>
      </c>
      <c r="D200" s="567">
        <v>0</v>
      </c>
      <c r="E200" s="567">
        <v>0</v>
      </c>
      <c r="F200" s="516">
        <v>0</v>
      </c>
      <c r="G200" s="515">
        <v>1.7595038000000001</v>
      </c>
      <c r="H200" s="515">
        <v>2.2646028</v>
      </c>
      <c r="I200" s="534">
        <v>3.0774666000000002</v>
      </c>
      <c r="J200" s="544">
        <v>3.2112129999999999</v>
      </c>
      <c r="K200" s="515">
        <v>2.6500216000000001</v>
      </c>
      <c r="L200" s="515">
        <v>2.9532676000000002</v>
      </c>
      <c r="M200" s="515">
        <v>2.8258106000000001</v>
      </c>
      <c r="N200" s="595">
        <v>3.1045903999999998</v>
      </c>
      <c r="O200" s="506">
        <f t="shared" si="15"/>
        <v>21.8464764</v>
      </c>
    </row>
    <row r="201" spans="1:15" s="500" customFormat="1" ht="21" customHeight="1">
      <c r="A201" s="588" t="s">
        <v>558</v>
      </c>
      <c r="B201" s="546" t="s">
        <v>715</v>
      </c>
      <c r="C201" s="539">
        <v>0</v>
      </c>
      <c r="D201" s="534">
        <v>0</v>
      </c>
      <c r="E201" s="534">
        <v>0</v>
      </c>
      <c r="F201" s="504">
        <v>0</v>
      </c>
      <c r="G201" s="504">
        <v>0.74771600000000005</v>
      </c>
      <c r="H201" s="504">
        <v>0.68815609999999994</v>
      </c>
      <c r="I201" s="534">
        <v>7.8642E-3</v>
      </c>
      <c r="J201" s="541">
        <v>6.6474999999999998E-3</v>
      </c>
      <c r="K201" s="504">
        <v>5.7388999999999999E-3</v>
      </c>
      <c r="L201" s="504">
        <v>2.1494000000000001E-3</v>
      </c>
      <c r="M201" s="504">
        <v>0</v>
      </c>
      <c r="N201" s="529">
        <v>0</v>
      </c>
      <c r="O201" s="506">
        <f t="shared" si="15"/>
        <v>1.4582721000000001</v>
      </c>
    </row>
    <row r="202" spans="1:15" s="500" customFormat="1" ht="21" customHeight="1">
      <c r="A202" s="588" t="s">
        <v>559</v>
      </c>
      <c r="B202" s="546" t="s">
        <v>716</v>
      </c>
      <c r="C202" s="539">
        <v>0</v>
      </c>
      <c r="D202" s="548">
        <v>0</v>
      </c>
      <c r="E202" s="606">
        <v>0</v>
      </c>
      <c r="F202" s="504">
        <v>0</v>
      </c>
      <c r="G202" s="529">
        <v>0</v>
      </c>
      <c r="H202" s="529">
        <v>0</v>
      </c>
      <c r="I202" s="534">
        <v>0</v>
      </c>
      <c r="J202" s="541">
        <v>1.5404000000000001E-3</v>
      </c>
      <c r="K202" s="516">
        <v>7.0274799999999998E-2</v>
      </c>
      <c r="L202" s="516">
        <v>0.86276580000000003</v>
      </c>
      <c r="M202" s="516">
        <v>0.27447630000000001</v>
      </c>
      <c r="N202" s="594">
        <v>5.4409540999999999</v>
      </c>
      <c r="O202" s="506">
        <f t="shared" ref="O202:O226" si="18">SUM(C202:N202)</f>
        <v>6.6500114000000004</v>
      </c>
    </row>
    <row r="203" spans="1:15" s="500" customFormat="1" ht="21" customHeight="1">
      <c r="A203" s="599" t="s">
        <v>560</v>
      </c>
      <c r="B203" s="546" t="s">
        <v>717</v>
      </c>
      <c r="C203" s="539">
        <v>0</v>
      </c>
      <c r="D203" s="534">
        <v>0</v>
      </c>
      <c r="E203" s="534">
        <v>0</v>
      </c>
      <c r="F203" s="504">
        <v>0</v>
      </c>
      <c r="G203" s="504">
        <v>0</v>
      </c>
      <c r="H203" s="504">
        <v>0</v>
      </c>
      <c r="I203" s="534">
        <v>0</v>
      </c>
      <c r="J203" s="541">
        <v>0</v>
      </c>
      <c r="K203" s="504">
        <v>1.9697999999999998E-3</v>
      </c>
      <c r="L203" s="504">
        <v>5.4250000000000001E-4</v>
      </c>
      <c r="M203" s="504">
        <v>2.6620900000000003E-2</v>
      </c>
      <c r="N203" s="504">
        <v>1.0106E-2</v>
      </c>
      <c r="O203" s="506">
        <f t="shared" si="18"/>
        <v>3.9239200000000002E-2</v>
      </c>
    </row>
    <row r="204" spans="1:15" s="500" customFormat="1" ht="21" customHeight="1">
      <c r="A204" s="599" t="s">
        <v>561</v>
      </c>
      <c r="B204" s="546" t="s">
        <v>718</v>
      </c>
      <c r="C204" s="539">
        <v>0</v>
      </c>
      <c r="D204" s="534">
        <v>0</v>
      </c>
      <c r="E204" s="534">
        <v>0</v>
      </c>
      <c r="F204" s="504">
        <v>0</v>
      </c>
      <c r="G204" s="504">
        <v>0</v>
      </c>
      <c r="H204" s="504">
        <v>0</v>
      </c>
      <c r="I204" s="534">
        <v>0</v>
      </c>
      <c r="J204" s="541">
        <v>0</v>
      </c>
      <c r="K204" s="504">
        <v>0</v>
      </c>
      <c r="L204" s="504">
        <v>1.9172999999999999E-2</v>
      </c>
      <c r="M204" s="504">
        <v>4.8420900000000003E-2</v>
      </c>
      <c r="N204" s="504">
        <v>5.2229100000000001E-2</v>
      </c>
      <c r="O204" s="506">
        <f t="shared" si="18"/>
        <v>0.119823</v>
      </c>
    </row>
    <row r="205" spans="1:15" s="500" customFormat="1" ht="21" customHeight="1">
      <c r="A205" s="599" t="s">
        <v>562</v>
      </c>
      <c r="B205" s="546" t="s">
        <v>719</v>
      </c>
      <c r="C205" s="539">
        <v>1.94282E-2</v>
      </c>
      <c r="D205" s="534">
        <v>1.9859499999999999E-2</v>
      </c>
      <c r="E205" s="534">
        <v>5.1290300000000004E-2</v>
      </c>
      <c r="F205" s="504">
        <v>4.4202699999999998E-2</v>
      </c>
      <c r="G205" s="504">
        <v>4.2178899999999998E-2</v>
      </c>
      <c r="H205" s="504">
        <v>1.36077E-2</v>
      </c>
      <c r="I205" s="534">
        <v>4.8336999999999998E-3</v>
      </c>
      <c r="J205" s="654">
        <v>0</v>
      </c>
      <c r="K205" s="504">
        <v>0</v>
      </c>
      <c r="L205" s="504">
        <v>0</v>
      </c>
      <c r="M205" s="504"/>
      <c r="N205" s="504"/>
      <c r="O205" s="506">
        <f t="shared" si="18"/>
        <v>0.19540099999999996</v>
      </c>
    </row>
    <row r="206" spans="1:15" s="500" customFormat="1" ht="21" customHeight="1">
      <c r="A206" s="588" t="s">
        <v>563</v>
      </c>
      <c r="B206" s="546" t="s">
        <v>720</v>
      </c>
      <c r="C206" s="738">
        <v>0</v>
      </c>
      <c r="D206" s="534">
        <v>0</v>
      </c>
      <c r="E206" s="534">
        <v>0</v>
      </c>
      <c r="F206" s="504">
        <v>0</v>
      </c>
      <c r="G206" s="504">
        <v>0</v>
      </c>
      <c r="H206" s="504">
        <v>0</v>
      </c>
      <c r="I206" s="534">
        <v>0</v>
      </c>
      <c r="J206" s="541">
        <v>6.9486999999999995E-3</v>
      </c>
      <c r="K206" s="504">
        <v>1.3029999999999999E-3</v>
      </c>
      <c r="L206" s="504">
        <v>0</v>
      </c>
      <c r="M206" s="504"/>
      <c r="N206" s="737">
        <v>0</v>
      </c>
      <c r="O206" s="519">
        <f t="shared" si="18"/>
        <v>8.251699999999999E-3</v>
      </c>
    </row>
    <row r="207" spans="1:15" s="500" customFormat="1" ht="21" customHeight="1" thickBot="1">
      <c r="A207" s="599" t="s">
        <v>735</v>
      </c>
      <c r="B207" s="521" t="s">
        <v>736</v>
      </c>
      <c r="C207" s="734"/>
      <c r="D207" s="735"/>
      <c r="E207" s="735"/>
      <c r="F207" s="516"/>
      <c r="G207" s="516"/>
      <c r="H207" s="516"/>
      <c r="I207" s="735"/>
      <c r="J207" s="736"/>
      <c r="K207" s="516"/>
      <c r="L207" s="516"/>
      <c r="M207" s="516">
        <v>0.72831360000000001</v>
      </c>
      <c r="N207" s="516">
        <v>0.76128119999999999</v>
      </c>
      <c r="O207" s="519">
        <f t="shared" si="18"/>
        <v>1.4895947999999999</v>
      </c>
    </row>
    <row r="208" spans="1:15" s="500" customFormat="1" ht="25.5" customHeight="1" thickBot="1">
      <c r="A208" s="488">
        <v>6</v>
      </c>
      <c r="B208" s="489" t="s">
        <v>564</v>
      </c>
      <c r="C208" s="490">
        <v>1.0296920000000001</v>
      </c>
      <c r="D208" s="491">
        <v>1.1073602000000002</v>
      </c>
      <c r="E208" s="491">
        <v>1.6741653999999997</v>
      </c>
      <c r="F208" s="491">
        <v>1.3651934999999999</v>
      </c>
      <c r="G208" s="491">
        <v>1.4550875000000001</v>
      </c>
      <c r="H208" s="491">
        <v>1.5109579999999998</v>
      </c>
      <c r="I208" s="491">
        <v>1.6599130999999994</v>
      </c>
      <c r="J208" s="491">
        <v>1.7144527999999988</v>
      </c>
      <c r="K208" s="491">
        <v>1.1450466000000001</v>
      </c>
      <c r="L208" s="491">
        <v>1.1037198000000004</v>
      </c>
      <c r="M208" s="491">
        <v>1.4831791000000001</v>
      </c>
      <c r="N208" s="491">
        <v>1.5007765999999998</v>
      </c>
      <c r="O208" s="492">
        <f t="shared" si="18"/>
        <v>16.749544599999997</v>
      </c>
    </row>
    <row r="209" spans="1:15" s="487" customFormat="1" ht="27.75" customHeight="1" thickBot="1">
      <c r="A209" s="488">
        <v>7</v>
      </c>
      <c r="B209" s="489" t="s">
        <v>565</v>
      </c>
      <c r="C209" s="527">
        <f>SUM(C210:C213)</f>
        <v>0</v>
      </c>
      <c r="D209" s="491">
        <f>SUM(D210:D213)</f>
        <v>1.3592964000000001</v>
      </c>
      <c r="E209" s="491">
        <f t="shared" ref="E209:N209" si="19">SUM(E210:E213)</f>
        <v>0</v>
      </c>
      <c r="F209" s="491">
        <f t="shared" si="19"/>
        <v>166.2981351</v>
      </c>
      <c r="G209" s="491">
        <f t="shared" si="19"/>
        <v>248.23477119999998</v>
      </c>
      <c r="H209" s="491">
        <f t="shared" si="19"/>
        <v>340.59804840000004</v>
      </c>
      <c r="I209" s="491">
        <f t="shared" si="19"/>
        <v>384.21915950000005</v>
      </c>
      <c r="J209" s="491">
        <f t="shared" si="19"/>
        <v>195.56105569999997</v>
      </c>
      <c r="K209" s="491">
        <f t="shared" si="19"/>
        <v>131.91725680000002</v>
      </c>
      <c r="L209" s="491">
        <f t="shared" si="19"/>
        <v>0</v>
      </c>
      <c r="M209" s="491">
        <f t="shared" si="19"/>
        <v>0.1570761</v>
      </c>
      <c r="N209" s="491">
        <f t="shared" si="19"/>
        <v>9.6226999999880786E-3</v>
      </c>
      <c r="O209" s="492">
        <f t="shared" si="18"/>
        <v>1468.3544218999998</v>
      </c>
    </row>
    <row r="210" spans="1:15" s="500" customFormat="1" ht="25.5" customHeight="1">
      <c r="A210" s="599">
        <v>7.1</v>
      </c>
      <c r="B210" s="494" t="s">
        <v>566</v>
      </c>
      <c r="C210" s="496">
        <v>0</v>
      </c>
      <c r="D210" s="496">
        <v>0</v>
      </c>
      <c r="E210" s="496">
        <v>0</v>
      </c>
      <c r="F210" s="496">
        <v>9.5000000000000001E-2</v>
      </c>
      <c r="G210" s="496">
        <v>4.4749999999999998E-2</v>
      </c>
      <c r="H210" s="496">
        <v>0</v>
      </c>
      <c r="I210" s="497">
        <v>4.0500000000000001E-2</v>
      </c>
      <c r="J210" s="497">
        <v>0</v>
      </c>
      <c r="K210" s="497">
        <v>0</v>
      </c>
      <c r="L210" s="497">
        <v>0</v>
      </c>
      <c r="M210" s="497"/>
      <c r="N210" s="498"/>
      <c r="O210" s="506">
        <f t="shared" si="18"/>
        <v>0.18024999999999999</v>
      </c>
    </row>
    <row r="211" spans="1:15" s="500" customFormat="1" ht="25.5" customHeight="1">
      <c r="A211" s="599">
        <v>7.2</v>
      </c>
      <c r="B211" s="502" t="s">
        <v>567</v>
      </c>
      <c r="C211" s="496">
        <v>0</v>
      </c>
      <c r="D211" s="534">
        <v>0</v>
      </c>
      <c r="E211" s="504">
        <v>0</v>
      </c>
      <c r="F211" s="504">
        <v>166.15640070000001</v>
      </c>
      <c r="G211" s="504">
        <v>186.92441209999998</v>
      </c>
      <c r="H211" s="504">
        <v>252.68227130000002</v>
      </c>
      <c r="I211" s="508">
        <v>370.15002780000003</v>
      </c>
      <c r="J211" s="508">
        <v>195.56105569999997</v>
      </c>
      <c r="K211" s="508">
        <v>131.90375700000001</v>
      </c>
      <c r="L211" s="508">
        <v>0</v>
      </c>
      <c r="M211" s="508"/>
      <c r="N211" s="543">
        <v>9.6226999999880786E-3</v>
      </c>
      <c r="O211" s="506">
        <f t="shared" si="18"/>
        <v>1303.3875473000001</v>
      </c>
    </row>
    <row r="212" spans="1:15" s="500" customFormat="1" ht="25.5" customHeight="1">
      <c r="A212" s="599">
        <v>7.3</v>
      </c>
      <c r="B212" s="502" t="s">
        <v>568</v>
      </c>
      <c r="C212" s="496">
        <v>0</v>
      </c>
      <c r="D212" s="534">
        <v>1.3592964000000001</v>
      </c>
      <c r="E212" s="542">
        <v>0</v>
      </c>
      <c r="F212" s="504">
        <v>4.6734399999999995E-2</v>
      </c>
      <c r="G212" s="504">
        <v>0</v>
      </c>
      <c r="H212" s="504">
        <v>76.516810600000014</v>
      </c>
      <c r="I212" s="508">
        <v>8.2361070000000005</v>
      </c>
      <c r="J212" s="508">
        <v>0</v>
      </c>
      <c r="K212" s="508">
        <v>1.3499799999999999E-2</v>
      </c>
      <c r="L212" s="508">
        <v>0</v>
      </c>
      <c r="M212" s="508">
        <v>0.1570761</v>
      </c>
      <c r="N212" s="543"/>
      <c r="O212" s="506">
        <f t="shared" si="18"/>
        <v>86.329524300000017</v>
      </c>
    </row>
    <row r="213" spans="1:15" s="500" customFormat="1" ht="25.5" customHeight="1" thickBot="1">
      <c r="A213" s="599">
        <v>7.4</v>
      </c>
      <c r="B213" s="530" t="s">
        <v>569</v>
      </c>
      <c r="C213" s="496">
        <v>0</v>
      </c>
      <c r="D213" s="516">
        <v>0</v>
      </c>
      <c r="E213" s="516">
        <v>0</v>
      </c>
      <c r="F213" s="515">
        <v>0</v>
      </c>
      <c r="G213" s="515">
        <v>61.265609099999999</v>
      </c>
      <c r="H213" s="515">
        <v>11.3989665</v>
      </c>
      <c r="I213" s="532">
        <v>5.7925247000000004</v>
      </c>
      <c r="J213" s="532">
        <v>0</v>
      </c>
      <c r="K213" s="532">
        <v>0</v>
      </c>
      <c r="L213" s="532">
        <v>0</v>
      </c>
      <c r="M213" s="532"/>
      <c r="N213" s="571"/>
      <c r="O213" s="519">
        <f t="shared" si="18"/>
        <v>78.457100300000008</v>
      </c>
    </row>
    <row r="214" spans="1:15" s="487" customFormat="1" ht="35.25" customHeight="1" thickBot="1">
      <c r="A214" s="608">
        <v>8</v>
      </c>
      <c r="B214" s="528" t="s">
        <v>570</v>
      </c>
      <c r="C214" s="527">
        <f>C215+C217</f>
        <v>115.08783670000001</v>
      </c>
      <c r="D214" s="491">
        <f>D215+D217</f>
        <v>98.785588199999566</v>
      </c>
      <c r="E214" s="491">
        <f t="shared" ref="E214:N214" si="20">E215+E217</f>
        <v>91.946216400000097</v>
      </c>
      <c r="F214" s="491">
        <f t="shared" si="20"/>
        <v>88.515372000000241</v>
      </c>
      <c r="G214" s="491">
        <f t="shared" si="20"/>
        <v>87.461182900000338</v>
      </c>
      <c r="H214" s="491">
        <f t="shared" si="20"/>
        <v>88.697741899999329</v>
      </c>
      <c r="I214" s="491">
        <f t="shared" si="20"/>
        <v>104.50540409999977</v>
      </c>
      <c r="J214" s="491">
        <f t="shared" si="20"/>
        <v>103.34525319999986</v>
      </c>
      <c r="K214" s="491">
        <f t="shared" si="20"/>
        <v>72.034145799999621</v>
      </c>
      <c r="L214" s="491">
        <f t="shared" si="20"/>
        <v>91.550604300000188</v>
      </c>
      <c r="M214" s="491">
        <f t="shared" si="20"/>
        <v>93.636532700000231</v>
      </c>
      <c r="N214" s="491">
        <f t="shared" si="20"/>
        <v>114.92596610000015</v>
      </c>
      <c r="O214" s="492">
        <f t="shared" si="18"/>
        <v>1150.4918442999992</v>
      </c>
    </row>
    <row r="215" spans="1:15" s="487" customFormat="1" ht="39.6" customHeight="1" thickBot="1">
      <c r="A215" s="549">
        <v>8.1</v>
      </c>
      <c r="B215" s="528" t="s">
        <v>571</v>
      </c>
      <c r="C215" s="490">
        <f>C216</f>
        <v>36.9420717</v>
      </c>
      <c r="D215" s="491">
        <f>D216</f>
        <v>32.218746699999571</v>
      </c>
      <c r="E215" s="491">
        <f t="shared" ref="E215:N215" si="21">E216</f>
        <v>29.015634900000094</v>
      </c>
      <c r="F215" s="491">
        <f t="shared" si="21"/>
        <v>27.775499000000238</v>
      </c>
      <c r="G215" s="491">
        <f t="shared" si="21"/>
        <v>32.205018900000333</v>
      </c>
      <c r="H215" s="491">
        <f t="shared" si="21"/>
        <v>32.317949199999333</v>
      </c>
      <c r="I215" s="491">
        <f t="shared" si="21"/>
        <v>36.470881999999762</v>
      </c>
      <c r="J215" s="491">
        <f t="shared" si="21"/>
        <v>35.59468839999986</v>
      </c>
      <c r="K215" s="491">
        <f t="shared" si="21"/>
        <v>27.485399399999618</v>
      </c>
      <c r="L215" s="491">
        <f t="shared" si="21"/>
        <v>31.10162130000019</v>
      </c>
      <c r="M215" s="491">
        <f t="shared" si="21"/>
        <v>26.208255000000239</v>
      </c>
      <c r="N215" s="491">
        <f t="shared" si="21"/>
        <v>31.241168600000144</v>
      </c>
      <c r="O215" s="492">
        <f t="shared" si="18"/>
        <v>378.57693509999939</v>
      </c>
    </row>
    <row r="216" spans="1:15" s="612" customFormat="1" ht="28.5" customHeight="1" thickBot="1">
      <c r="A216" s="609" t="s">
        <v>572</v>
      </c>
      <c r="B216" s="651" t="s">
        <v>721</v>
      </c>
      <c r="C216" s="655">
        <v>36.9420717</v>
      </c>
      <c r="D216" s="610">
        <v>32.218746699999571</v>
      </c>
      <c r="E216" s="610">
        <v>29.015634900000094</v>
      </c>
      <c r="F216" s="610">
        <v>27.775499000000238</v>
      </c>
      <c r="G216" s="610">
        <v>32.205018900000333</v>
      </c>
      <c r="H216" s="610">
        <v>32.317949199999333</v>
      </c>
      <c r="I216" s="610">
        <v>36.470881999999762</v>
      </c>
      <c r="J216" s="610">
        <v>35.59468839999986</v>
      </c>
      <c r="K216" s="610">
        <v>27.485399399999618</v>
      </c>
      <c r="L216" s="610">
        <v>31.10162130000019</v>
      </c>
      <c r="M216" s="610">
        <v>26.208255000000239</v>
      </c>
      <c r="N216" s="611">
        <v>31.241168600000144</v>
      </c>
      <c r="O216" s="506">
        <f t="shared" si="18"/>
        <v>378.57693509999939</v>
      </c>
    </row>
    <row r="217" spans="1:15" s="487" customFormat="1" ht="54.75" customHeight="1" thickBot="1">
      <c r="A217" s="579">
        <v>8.1999999999999993</v>
      </c>
      <c r="B217" s="528" t="s">
        <v>573</v>
      </c>
      <c r="C217" s="527">
        <f>SUM(C218:C219)</f>
        <v>78.145765000000011</v>
      </c>
      <c r="D217" s="491">
        <f>SUM(D218:D219)</f>
        <v>66.566841499999995</v>
      </c>
      <c r="E217" s="491">
        <f t="shared" ref="E217:N217" si="22">SUM(E218:E219)</f>
        <v>62.930581500000002</v>
      </c>
      <c r="F217" s="491">
        <f t="shared" si="22"/>
        <v>60.739872999999996</v>
      </c>
      <c r="G217" s="491">
        <f t="shared" si="22"/>
        <v>55.256164000000005</v>
      </c>
      <c r="H217" s="491">
        <f t="shared" si="22"/>
        <v>56.379792699999996</v>
      </c>
      <c r="I217" s="491">
        <f t="shared" si="22"/>
        <v>68.034522100000004</v>
      </c>
      <c r="J217" s="491">
        <f t="shared" si="22"/>
        <v>67.750564799999992</v>
      </c>
      <c r="K217" s="491">
        <f t="shared" si="22"/>
        <v>44.548746400000006</v>
      </c>
      <c r="L217" s="491">
        <f t="shared" si="22"/>
        <v>60.448982999999998</v>
      </c>
      <c r="M217" s="491">
        <f t="shared" si="22"/>
        <v>67.428277699999995</v>
      </c>
      <c r="N217" s="491">
        <f t="shared" si="22"/>
        <v>83.684797500000002</v>
      </c>
      <c r="O217" s="492">
        <f t="shared" si="18"/>
        <v>771.91490920000001</v>
      </c>
    </row>
    <row r="218" spans="1:15" s="487" customFormat="1" ht="25.5" customHeight="1">
      <c r="A218" s="613" t="s">
        <v>574</v>
      </c>
      <c r="B218" s="652" t="s">
        <v>663</v>
      </c>
      <c r="C218" s="614">
        <v>55.958414500000003</v>
      </c>
      <c r="D218" s="615">
        <v>47.641038299999998</v>
      </c>
      <c r="E218" s="615">
        <v>46.679945600000003</v>
      </c>
      <c r="F218" s="615">
        <v>50.185102299999997</v>
      </c>
      <c r="G218" s="615">
        <v>39.734669100000005</v>
      </c>
      <c r="H218" s="615">
        <v>41.803132299999994</v>
      </c>
      <c r="I218" s="615">
        <v>53.331659100000003</v>
      </c>
      <c r="J218" s="615">
        <v>50.817606299999994</v>
      </c>
      <c r="K218" s="615">
        <v>34.029613700000006</v>
      </c>
      <c r="L218" s="615">
        <v>45.649733900000001</v>
      </c>
      <c r="M218" s="615">
        <v>47.1303421</v>
      </c>
      <c r="N218" s="616">
        <v>62.753515700000001</v>
      </c>
      <c r="O218" s="617">
        <f t="shared" si="18"/>
        <v>575.71477290000007</v>
      </c>
    </row>
    <row r="219" spans="1:15" s="487" customFormat="1" ht="25.5" customHeight="1" thickBot="1">
      <c r="A219" s="618" t="s">
        <v>575</v>
      </c>
      <c r="B219" s="653" t="s">
        <v>722</v>
      </c>
      <c r="C219" s="656">
        <v>22.187350500000001</v>
      </c>
      <c r="D219" s="619">
        <v>18.925803200000001</v>
      </c>
      <c r="E219" s="619">
        <v>16.250635899999999</v>
      </c>
      <c r="F219" s="619">
        <v>10.554770699999999</v>
      </c>
      <c r="G219" s="619">
        <v>15.5214949</v>
      </c>
      <c r="H219" s="619">
        <v>14.5766604</v>
      </c>
      <c r="I219" s="619">
        <v>14.702863000000001</v>
      </c>
      <c r="J219" s="619">
        <v>16.932958500000002</v>
      </c>
      <c r="K219" s="619">
        <v>10.5191327</v>
      </c>
      <c r="L219" s="619">
        <v>14.799249099999999</v>
      </c>
      <c r="M219" s="619">
        <v>20.297935600000002</v>
      </c>
      <c r="N219" s="620">
        <v>20.931281800000001</v>
      </c>
      <c r="O219" s="621">
        <f t="shared" si="18"/>
        <v>196.20013629999997</v>
      </c>
    </row>
    <row r="220" spans="1:15">
      <c r="C220" s="622"/>
    </row>
    <row r="221" spans="1:15">
      <c r="C221" s="622"/>
    </row>
    <row r="222" spans="1:15" ht="19.5" thickBot="1">
      <c r="C222" s="622"/>
    </row>
    <row r="223" spans="1:15" ht="22.5" customHeight="1" thickBot="1">
      <c r="A223" s="624">
        <v>9</v>
      </c>
      <c r="B223" s="489" t="s">
        <v>576</v>
      </c>
      <c r="C223" s="490">
        <f>SUM(C224:C226)</f>
        <v>520.39721610000004</v>
      </c>
      <c r="D223" s="491">
        <f t="shared" ref="D223:N223" si="23">SUM(D224:D226)</f>
        <v>370.11129</v>
      </c>
      <c r="E223" s="491">
        <f t="shared" si="23"/>
        <v>444.77370460000003</v>
      </c>
      <c r="F223" s="491">
        <f t="shared" si="23"/>
        <v>97.793000000000006</v>
      </c>
      <c r="G223" s="491">
        <f t="shared" si="23"/>
        <v>65.110500000000002</v>
      </c>
      <c r="H223" s="491">
        <f t="shared" si="23"/>
        <v>0</v>
      </c>
      <c r="I223" s="491">
        <f t="shared" si="23"/>
        <v>31.568750000000001</v>
      </c>
      <c r="J223" s="491">
        <f t="shared" si="23"/>
        <v>239.90298540000001</v>
      </c>
      <c r="K223" s="491">
        <f t="shared" si="23"/>
        <v>299.6295685</v>
      </c>
      <c r="L223" s="491">
        <f t="shared" si="23"/>
        <v>502.96118989999997</v>
      </c>
      <c r="M223" s="491">
        <f t="shared" si="23"/>
        <v>386.1198607</v>
      </c>
      <c r="N223" s="587">
        <f t="shared" si="23"/>
        <v>486.12752019999999</v>
      </c>
      <c r="O223" s="492">
        <f t="shared" si="18"/>
        <v>3444.4955854</v>
      </c>
    </row>
    <row r="224" spans="1:15">
      <c r="A224" s="625">
        <v>9.1</v>
      </c>
      <c r="B224" s="626" t="s">
        <v>577</v>
      </c>
      <c r="C224" s="555">
        <v>491.68439090000004</v>
      </c>
      <c r="D224" s="547">
        <v>317.480773</v>
      </c>
      <c r="E224" s="496">
        <v>381.41253940000001</v>
      </c>
      <c r="F224" s="496">
        <v>0</v>
      </c>
      <c r="G224" s="496">
        <v>0</v>
      </c>
      <c r="H224" s="496">
        <v>0</v>
      </c>
      <c r="I224" s="497">
        <v>0</v>
      </c>
      <c r="J224" s="497">
        <v>239.90298540000001</v>
      </c>
      <c r="K224" s="497">
        <v>299.6295685</v>
      </c>
      <c r="L224" s="496">
        <v>502.96118989999997</v>
      </c>
      <c r="M224" s="497">
        <v>386.1198607</v>
      </c>
      <c r="N224" s="498">
        <v>486.12752019999999</v>
      </c>
      <c r="O224" s="506">
        <f t="shared" si="18"/>
        <v>3105.3188280000004</v>
      </c>
    </row>
    <row r="225" spans="1:16">
      <c r="A225" s="627">
        <v>9.1999999999999993</v>
      </c>
      <c r="B225" s="628" t="s">
        <v>578</v>
      </c>
      <c r="C225" s="504">
        <v>0</v>
      </c>
      <c r="D225" s="504">
        <v>0</v>
      </c>
      <c r="E225" s="504">
        <v>0</v>
      </c>
      <c r="F225" s="504">
        <v>97.793000000000006</v>
      </c>
      <c r="G225" s="504">
        <v>65.110500000000002</v>
      </c>
      <c r="H225" s="504">
        <v>0</v>
      </c>
      <c r="I225" s="508">
        <v>31.568750000000001</v>
      </c>
      <c r="J225" s="508">
        <v>0</v>
      </c>
      <c r="K225" s="508">
        <v>0</v>
      </c>
      <c r="L225" s="504">
        <v>0</v>
      </c>
      <c r="M225" s="508"/>
      <c r="N225" s="543"/>
      <c r="O225" s="506">
        <f t="shared" si="18"/>
        <v>194.47225</v>
      </c>
    </row>
    <row r="226" spans="1:16" ht="19.5" thickBot="1">
      <c r="A226" s="629">
        <v>9.3000000000000007</v>
      </c>
      <c r="B226" s="630" t="s">
        <v>579</v>
      </c>
      <c r="C226" s="631">
        <v>28.712825199999997</v>
      </c>
      <c r="D226" s="632">
        <v>52.630516999999998</v>
      </c>
      <c r="E226" s="632">
        <v>63.361165200000002</v>
      </c>
      <c r="F226" s="632">
        <v>0</v>
      </c>
      <c r="G226" s="632">
        <v>0</v>
      </c>
      <c r="H226" s="632">
        <v>0</v>
      </c>
      <c r="I226" s="633">
        <v>0</v>
      </c>
      <c r="J226" s="633">
        <v>0</v>
      </c>
      <c r="K226" s="633">
        <v>0</v>
      </c>
      <c r="L226" s="633">
        <v>0</v>
      </c>
      <c r="M226" s="633"/>
      <c r="N226" s="634"/>
      <c r="O226" s="621">
        <f t="shared" si="18"/>
        <v>144.70450740000001</v>
      </c>
    </row>
    <row r="229" spans="1:16">
      <c r="B229" s="635" t="s">
        <v>580</v>
      </c>
      <c r="C229" s="623"/>
      <c r="O229" s="468"/>
      <c r="P229" s="623"/>
    </row>
    <row r="230" spans="1:16" ht="38.25" customHeight="1">
      <c r="B230" s="785" t="s">
        <v>581</v>
      </c>
      <c r="C230" s="785"/>
      <c r="D230" s="785"/>
      <c r="E230" s="785"/>
      <c r="F230" s="785"/>
      <c r="G230" s="785"/>
      <c r="H230" s="785"/>
      <c r="I230" s="785"/>
      <c r="J230" s="785"/>
      <c r="K230" s="785"/>
      <c r="L230" s="785"/>
      <c r="M230" s="785"/>
      <c r="N230" s="785"/>
      <c r="O230" s="785"/>
      <c r="P230" s="636"/>
    </row>
    <row r="231" spans="1:16" ht="33.75" customHeight="1">
      <c r="B231" s="785" t="s">
        <v>582</v>
      </c>
      <c r="C231" s="785"/>
      <c r="D231" s="785"/>
      <c r="E231" s="785"/>
      <c r="F231" s="785"/>
      <c r="G231" s="785"/>
      <c r="H231" s="785"/>
      <c r="I231" s="785"/>
      <c r="J231" s="785"/>
      <c r="K231" s="785"/>
      <c r="L231" s="785"/>
      <c r="M231" s="785"/>
      <c r="N231" s="785"/>
      <c r="O231" s="785"/>
      <c r="P231" s="487"/>
    </row>
    <row r="232" spans="1:16" ht="44.25" customHeight="1">
      <c r="B232" s="785" t="s">
        <v>583</v>
      </c>
      <c r="C232" s="785"/>
      <c r="D232" s="785"/>
      <c r="E232" s="785"/>
      <c r="F232" s="785"/>
      <c r="G232" s="785"/>
      <c r="H232" s="785"/>
      <c r="I232" s="785"/>
      <c r="J232" s="785"/>
      <c r="K232" s="785"/>
      <c r="L232" s="785"/>
      <c r="M232" s="785"/>
      <c r="N232" s="785"/>
      <c r="O232" s="785"/>
      <c r="P232" s="636"/>
    </row>
    <row r="233" spans="1:16" ht="19.5" customHeight="1">
      <c r="B233" s="785" t="s">
        <v>584</v>
      </c>
      <c r="C233" s="785"/>
      <c r="D233" s="785"/>
      <c r="E233" s="785"/>
      <c r="F233" s="785"/>
      <c r="G233" s="785"/>
      <c r="H233" s="785"/>
      <c r="I233" s="785"/>
      <c r="J233" s="785"/>
      <c r="K233" s="785"/>
      <c r="L233" s="785"/>
      <c r="M233" s="785"/>
      <c r="N233" s="785"/>
      <c r="O233" s="785"/>
      <c r="P233" s="487"/>
    </row>
    <row r="237" spans="1:16">
      <c r="B237" s="468"/>
    </row>
    <row r="238" spans="1:16">
      <c r="B238" s="468"/>
    </row>
    <row r="239" spans="1:16">
      <c r="B239" s="468"/>
    </row>
  </sheetData>
  <mergeCells count="6">
    <mergeCell ref="B233:O233"/>
    <mergeCell ref="B1:O1"/>
    <mergeCell ref="N2:O2"/>
    <mergeCell ref="B230:O230"/>
    <mergeCell ref="B231:O231"/>
    <mergeCell ref="B232:O232"/>
  </mergeCells>
  <printOptions horizontalCentered="1"/>
  <pageMargins left="0.17" right="0" top="0.15748031496063" bottom="0.23" header="0.15748031496063" footer="0.15748031496063"/>
  <pageSetup paperSize="9" scale="55" fitToHeight="4" orientation="landscape" r:id="rId1"/>
  <headerFooter alignWithMargins="0">
    <oddFooter xml:space="preserve">&amp;R&amp;"AcadMtavr,Bold"&amp;K03+000  </oddFooter>
  </headerFooter>
  <ignoredErrors>
    <ignoredError sqref="C144:G144 H144:L144 C41:L4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2015 GEO</vt:lpstr>
      <vt:lpstr>2016 GEO</vt:lpstr>
      <vt:lpstr>2017 GEO</vt:lpstr>
      <vt:lpstr>2018 GEO</vt:lpstr>
      <vt:lpstr>2019 GEO</vt:lpstr>
      <vt:lpstr>2020 GEO</vt:lpstr>
      <vt:lpstr>2021 GEO</vt:lpstr>
      <vt:lpstr>2022 GEO</vt:lpstr>
      <vt:lpstr>2023 GEO</vt:lpstr>
      <vt:lpstr>2024 GEO</vt:lpstr>
      <vt:lpstr>2025 GEO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Khatiskatsi</dc:creator>
  <cp:lastModifiedBy>Sergo Latsabidze</cp:lastModifiedBy>
  <cp:lastPrinted>2022-10-20T16:03:05Z</cp:lastPrinted>
  <dcterms:created xsi:type="dcterms:W3CDTF">2011-05-04T07:36:14Z</dcterms:created>
  <dcterms:modified xsi:type="dcterms:W3CDTF">2025-03-27T14:15:16Z</dcterms:modified>
</cp:coreProperties>
</file>